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disk-2010mar\環境課\★庶務係\下水道関係\公営企業に係る経営比較分析\H26分析表\分析表修正後\"/>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B8" i="4"/>
  <c r="B6" i="4"/>
  <c r="C10" i="5" l="1"/>
  <c r="D10" i="5"/>
  <c r="E10" i="5"/>
  <c r="B10" i="5"/>
</calcChain>
</file>

<file path=xl/sharedStrings.xml><?xml version="1.0" encoding="utf-8"?>
<sst xmlns="http://schemas.openxmlformats.org/spreadsheetml/2006/main" count="237" uniqueCount="111">
  <si>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</si>
  <si>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</si>
  <si>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</si>
  <si>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</si>
  <si>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</si>
  <si>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</si>
  <si>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</si>
  <si>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</si>
  <si>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</si>
  <si>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</si>
  <si>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</si>
  <si>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</si>
  <si>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</si>
  <si>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</si>
  <si>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</si>
  <si>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</si>
  <si>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</si>
  <si>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</si>
  <si>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</si>
  <si>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</si>
  <si>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</si>
  <si>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</si>
  <si>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</si>
  <si>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</si>
  <si>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</si>
  <si>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</si>
  <si>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</si>
  <si>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</si>
  <si>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</si>
  <si>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</si>
  <si>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</si>
  <si>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</si>
  <si>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</si>
  <si>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</si>
  <si>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</si>
  <si>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</si>
  <si>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</si>
  <si>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</si>
  <si>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</si>
  <si>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</si>
  <si>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</si>
  <si>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</si>
  <si>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</si>
  <si>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</si>
  <si>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</si>
  <si>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</si>
  <si>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</si>
  <si>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</si>
  <si>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</si>
  <si>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</si>
  <si>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</si>
  <si>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</si>
  <si>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</si>
  <si>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</si>
  <si>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</si>
  <si>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</si>
  <si>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</si>
  <si>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</si>
  <si>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</si>
  <si>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</si>
  <si>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</si>
  <si>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</si>
  <si>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</si>
  <si>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</si>
  <si>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</si>
  <si>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</si>
  <si>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</si>
  <si>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</si>
  <si>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</si>
  <si>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</si>
  <si>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</si>
  <si>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</si>
  <si>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</si>
  <si>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</si>
  <si>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</si>
  <si>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</si>
  <si>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</si>
  <si>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</si>
  <si>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</si>
  <si>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</si>
  <si>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</si>
  <si>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</si>
  <si>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</si>
  <si>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</si>
  <si>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</si>
  <si>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</si>
  <si>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</si>
  <si>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</si>
  <si>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</si>
  <si>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</si>
  <si>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</si>
  <si>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</si>
  <si>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</si>
  <si>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</si>
  <si>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</si>
  <si>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</si>
  <si>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江北町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</si>
  <si>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</si>
  <si>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</si>
  <si>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</si>
  <si>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</si>
  <si>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</si>
  <si>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</si>
  <si>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</si>
  <si>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</si>
  <si>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</si>
  <si>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</si>
  <si>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</si>
  <si>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年3回の点検と清掃を定期的に行っており、現在のところは不具合はない。</t>
    <rPh sb="1" eb="2">
      <t>ネン</t>
    </rPh>
    <rPh sb="3" eb="4">
      <t>カイ</t>
    </rPh>
    <rPh sb="5" eb="7">
      <t>テンケン</t>
    </rPh>
    <rPh sb="8" eb="10">
      <t>セイソウ</t>
    </rPh>
    <rPh sb="11" eb="14">
      <t>テイキテキ</t>
    </rPh>
    <rPh sb="15" eb="16">
      <t>オコナ</t>
    </rPh>
    <rPh sb="21" eb="23">
      <t>ゲンザイ</t>
    </rPh>
    <rPh sb="28" eb="31">
      <t>フグアイ</t>
    </rPh>
    <phoneticPr fontId="4"/>
  </si>
  <si>
    <t>・収益的収支比率は100％を超えているものの一般会計からの繰入金に依存している。
・企業債残高対事業規模比率は、平成26年度から企業債の元金償還が始まったため、増加している。
今後は増加傾向となる見込みである。
・経費回収率は100％を大幅に下回っており維持管理費が使用料収入を上回っているため、汚水処理費用の削減と適正な使用料収入の確保が必要である。
・汚水処理原価については、全国平均及び類似団体平均よりも高くなっているため、維持管理費が適正なのか検討する。</t>
    <rPh sb="1" eb="4">
      <t>シュウエキテキ</t>
    </rPh>
    <rPh sb="4" eb="6">
      <t>シュウシ</t>
    </rPh>
    <rPh sb="6" eb="8">
      <t>ヒリツ</t>
    </rPh>
    <rPh sb="14" eb="15">
      <t>コ</t>
    </rPh>
    <rPh sb="22" eb="24">
      <t>イッパン</t>
    </rPh>
    <rPh sb="24" eb="26">
      <t>カイケイ</t>
    </rPh>
    <rPh sb="31" eb="32">
      <t>キン</t>
    </rPh>
    <rPh sb="33" eb="35">
      <t>イゾン</t>
    </rPh>
    <rPh sb="43" eb="45">
      <t>キギョウ</t>
    </rPh>
    <rPh sb="45" eb="46">
      <t>サイ</t>
    </rPh>
    <rPh sb="46" eb="48">
      <t>ザンダカ</t>
    </rPh>
    <rPh sb="48" eb="49">
      <t>タイ</t>
    </rPh>
    <rPh sb="49" eb="51">
      <t>ジギョウ</t>
    </rPh>
    <rPh sb="51" eb="53">
      <t>キボ</t>
    </rPh>
    <rPh sb="57" eb="59">
      <t>ヘイセイ</t>
    </rPh>
    <rPh sb="61" eb="63">
      <t>ネンド</t>
    </rPh>
    <rPh sb="65" eb="67">
      <t>キギョウ</t>
    </rPh>
    <rPh sb="67" eb="68">
      <t>サイ</t>
    </rPh>
    <rPh sb="69" eb="71">
      <t>ガンキン</t>
    </rPh>
    <rPh sb="71" eb="73">
      <t>ショウカン</t>
    </rPh>
    <rPh sb="74" eb="75">
      <t>ハジ</t>
    </rPh>
    <rPh sb="81" eb="83">
      <t>ゾウカ</t>
    </rPh>
    <rPh sb="89" eb="91">
      <t>コンゴ</t>
    </rPh>
    <rPh sb="92" eb="94">
      <t>ゾウカ</t>
    </rPh>
    <rPh sb="94" eb="96">
      <t>ケイコウ</t>
    </rPh>
    <rPh sb="99" eb="101">
      <t>ミコ</t>
    </rPh>
    <rPh sb="109" eb="111">
      <t>ケイヒ</t>
    </rPh>
    <rPh sb="111" eb="113">
      <t>カイシュウ</t>
    </rPh>
    <rPh sb="113" eb="114">
      <t>リツ</t>
    </rPh>
    <rPh sb="120" eb="122">
      <t>オオハバ</t>
    </rPh>
    <rPh sb="123" eb="125">
      <t>シタマワ</t>
    </rPh>
    <rPh sb="129" eb="131">
      <t>イジ</t>
    </rPh>
    <rPh sb="131" eb="134">
      <t>カンリヒ</t>
    </rPh>
    <rPh sb="135" eb="138">
      <t>シヨウリョウ</t>
    </rPh>
    <rPh sb="138" eb="140">
      <t>シュウニュウ</t>
    </rPh>
    <rPh sb="141" eb="143">
      <t>ウワマワ</t>
    </rPh>
    <rPh sb="150" eb="152">
      <t>オスイ</t>
    </rPh>
    <rPh sb="152" eb="154">
      <t>ショリ</t>
    </rPh>
    <rPh sb="154" eb="155">
      <t>ヒ</t>
    </rPh>
    <rPh sb="155" eb="156">
      <t>ヨウ</t>
    </rPh>
    <rPh sb="157" eb="159">
      <t>サクゲン</t>
    </rPh>
    <rPh sb="160" eb="162">
      <t>テキセイ</t>
    </rPh>
    <rPh sb="163" eb="166">
      <t>シヨウリョウ</t>
    </rPh>
    <rPh sb="166" eb="168">
      <t>シュウニュウ</t>
    </rPh>
    <rPh sb="169" eb="171">
      <t>カクホ</t>
    </rPh>
    <rPh sb="172" eb="174">
      <t>ヒツヨウ</t>
    </rPh>
    <rPh sb="181" eb="183">
      <t>オスイ</t>
    </rPh>
    <rPh sb="183" eb="185">
      <t>ショリ</t>
    </rPh>
    <rPh sb="185" eb="187">
      <t>ゲンカ</t>
    </rPh>
    <rPh sb="193" eb="195">
      <t>ゼンコク</t>
    </rPh>
    <rPh sb="195" eb="197">
      <t>ヘイキン</t>
    </rPh>
    <rPh sb="197" eb="198">
      <t>オヨ</t>
    </rPh>
    <rPh sb="199" eb="201">
      <t>ルイジ</t>
    </rPh>
    <rPh sb="201" eb="203">
      <t>ダンタイ</t>
    </rPh>
    <rPh sb="203" eb="205">
      <t>ヘイキン</t>
    </rPh>
    <rPh sb="208" eb="209">
      <t>タカ</t>
    </rPh>
    <rPh sb="218" eb="220">
      <t>イジ</t>
    </rPh>
    <rPh sb="220" eb="223">
      <t>カンリヒ</t>
    </rPh>
    <rPh sb="224" eb="226">
      <t>テキセイ</t>
    </rPh>
    <rPh sb="229" eb="231">
      <t>ケントウ</t>
    </rPh>
    <phoneticPr fontId="4"/>
  </si>
  <si>
    <t xml:space="preserve"> 点検と清掃を定期的に行い浄化槽の適正な維持管理に努めるとともに、浄化槽整備区域の未整備箇所について啓発を行い事業促進を図る。
　また、将来的には経営状況を明確化するため、地方公営企業法の適用に取組み、維持管理費に見合った料金設定を検討していく。</t>
    <rPh sb="1" eb="3">
      <t>テンケン</t>
    </rPh>
    <rPh sb="4" eb="6">
      <t>セイソウ</t>
    </rPh>
    <rPh sb="7" eb="10">
      <t>テイキテキ</t>
    </rPh>
    <rPh sb="11" eb="12">
      <t>オコナ</t>
    </rPh>
    <rPh sb="13" eb="16">
      <t>ジョウカソウ</t>
    </rPh>
    <rPh sb="17" eb="19">
      <t>テキセイ</t>
    </rPh>
    <rPh sb="20" eb="22">
      <t>イジ</t>
    </rPh>
    <rPh sb="22" eb="24">
      <t>カンリ</t>
    </rPh>
    <rPh sb="25" eb="26">
      <t>ツト</t>
    </rPh>
    <rPh sb="33" eb="36">
      <t>ジョウカソウ</t>
    </rPh>
    <rPh sb="36" eb="38">
      <t>セイビ</t>
    </rPh>
    <rPh sb="38" eb="40">
      <t>クイキ</t>
    </rPh>
    <rPh sb="41" eb="44">
      <t>ミセイビ</t>
    </rPh>
    <rPh sb="44" eb="46">
      <t>カショ</t>
    </rPh>
    <rPh sb="50" eb="52">
      <t>ケイハツ</t>
    </rPh>
    <rPh sb="53" eb="54">
      <t>オコナ</t>
    </rPh>
    <rPh sb="55" eb="57">
      <t>ジギョウ</t>
    </rPh>
    <rPh sb="57" eb="59">
      <t>ソクシン</t>
    </rPh>
    <rPh sb="60" eb="61">
      <t>ハカ</t>
    </rPh>
    <rPh sb="68" eb="71">
      <t>ショウライテキ</t>
    </rPh>
    <rPh sb="73" eb="75">
      <t>ケイエイ</t>
    </rPh>
    <rPh sb="75" eb="77">
      <t>ジョウキョウ</t>
    </rPh>
    <rPh sb="78" eb="81">
      <t>メイカクカ</t>
    </rPh>
    <rPh sb="86" eb="88">
      <t>チホウ</t>
    </rPh>
    <rPh sb="88" eb="90">
      <t>コウエイ</t>
    </rPh>
    <rPh sb="90" eb="92">
      <t>キギョウ</t>
    </rPh>
    <rPh sb="92" eb="93">
      <t>ホウ</t>
    </rPh>
    <rPh sb="94" eb="96">
      <t>テキヨウ</t>
    </rPh>
    <rPh sb="97" eb="99">
      <t>トリク</t>
    </rPh>
    <rPh sb="101" eb="103">
      <t>イジ</t>
    </rPh>
    <rPh sb="103" eb="106">
      <t>カンリヒ</t>
    </rPh>
    <rPh sb="107" eb="109">
      <t>ミア</t>
    </rPh>
    <rPh sb="111" eb="113">
      <t>リョウキン</t>
    </rPh>
    <rPh sb="113" eb="115">
      <t>セッテイ</t>
    </rPh>
    <rPh sb="116" eb="11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</si>
</sst>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866024"/>
        <c:axId val="15486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4866024"/>
        <c:axId val="154866416"/>
      </c:lineChart>
      <c:dateAx>
        <c:axId val="154866024"/>
        <c:scaling>
          <c:orientation val="minMax"/>
        </c:scaling>
        <c:delete val="1"/>
        <c:axPos val="b"/>
        <c:numFmt formatCode="ge" sourceLinked="1"/>
        <c:majorTickMark val="none"/>
        <c:minorTickMark val="none"/>
        <c:tickLblPos val="none"/>
        <c:crossAx val="154866416"/>
        <c:crosses val="autoZero"/>
        <c:auto val="1"/>
        <c:lblOffset val="100"/>
        <c:baseTimeUnit val="years"/>
      </c:dateAx>
      <c:valAx>
        <c:axId val="15486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6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696392"/>
        <c:axId val="15569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55696392"/>
        <c:axId val="155696784"/>
      </c:lineChart>
      <c:dateAx>
        <c:axId val="155696392"/>
        <c:scaling>
          <c:orientation val="minMax"/>
        </c:scaling>
        <c:delete val="1"/>
        <c:axPos val="b"/>
        <c:numFmt formatCode="ge" sourceLinked="1"/>
        <c:majorTickMark val="none"/>
        <c:minorTickMark val="none"/>
        <c:tickLblPos val="none"/>
        <c:crossAx val="155696784"/>
        <c:crosses val="autoZero"/>
        <c:auto val="1"/>
        <c:lblOffset val="100"/>
        <c:baseTimeUnit val="years"/>
      </c:dateAx>
      <c:valAx>
        <c:axId val="15569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9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30.31</c:v>
                </c:pt>
                <c:pt idx="1">
                  <c:v>31.74</c:v>
                </c:pt>
                <c:pt idx="2">
                  <c:v>41.23</c:v>
                </c:pt>
                <c:pt idx="3">
                  <c:v>67.36</c:v>
                </c:pt>
                <c:pt idx="4">
                  <c:v>65.52</c:v>
                </c:pt>
              </c:numCache>
            </c:numRef>
          </c:val>
        </c:ser>
        <c:dLbls>
          <c:showLegendKey val="0"/>
          <c:showVal val="0"/>
          <c:showCatName val="0"/>
          <c:showSerName val="0"/>
          <c:showPercent val="0"/>
          <c:showBubbleSize val="0"/>
        </c:dLbls>
        <c:gapWidth val="150"/>
        <c:axId val="156409768"/>
        <c:axId val="15641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56409768"/>
        <c:axId val="156410160"/>
      </c:lineChart>
      <c:dateAx>
        <c:axId val="156409768"/>
        <c:scaling>
          <c:orientation val="minMax"/>
        </c:scaling>
        <c:delete val="1"/>
        <c:axPos val="b"/>
        <c:numFmt formatCode="ge" sourceLinked="1"/>
        <c:majorTickMark val="none"/>
        <c:minorTickMark val="none"/>
        <c:tickLblPos val="none"/>
        <c:crossAx val="156410160"/>
        <c:crosses val="autoZero"/>
        <c:auto val="1"/>
        <c:lblOffset val="100"/>
        <c:baseTimeUnit val="years"/>
      </c:dateAx>
      <c:valAx>
        <c:axId val="15641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0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70.95</c:v>
                </c:pt>
                <c:pt idx="2">
                  <c:v>92.19</c:v>
                </c:pt>
                <c:pt idx="3">
                  <c:v>118.37</c:v>
                </c:pt>
                <c:pt idx="4">
                  <c:v>111.81</c:v>
                </c:pt>
              </c:numCache>
            </c:numRef>
          </c:val>
        </c:ser>
        <c:dLbls>
          <c:showLegendKey val="0"/>
          <c:showVal val="0"/>
          <c:showCatName val="0"/>
          <c:showSerName val="0"/>
          <c:showPercent val="0"/>
          <c:showBubbleSize val="0"/>
        </c:dLbls>
        <c:gapWidth val="150"/>
        <c:axId val="154867592"/>
        <c:axId val="15486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867592"/>
        <c:axId val="154867984"/>
      </c:lineChart>
      <c:dateAx>
        <c:axId val="154867592"/>
        <c:scaling>
          <c:orientation val="minMax"/>
        </c:scaling>
        <c:delete val="1"/>
        <c:axPos val="b"/>
        <c:numFmt formatCode="ge" sourceLinked="1"/>
        <c:majorTickMark val="none"/>
        <c:minorTickMark val="none"/>
        <c:tickLblPos val="none"/>
        <c:crossAx val="154867984"/>
        <c:crosses val="autoZero"/>
        <c:auto val="1"/>
        <c:lblOffset val="100"/>
        <c:baseTimeUnit val="years"/>
      </c:dateAx>
      <c:valAx>
        <c:axId val="15486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6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869160"/>
        <c:axId val="1558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869160"/>
        <c:axId val="155889440"/>
      </c:lineChart>
      <c:dateAx>
        <c:axId val="154869160"/>
        <c:scaling>
          <c:orientation val="minMax"/>
        </c:scaling>
        <c:delete val="1"/>
        <c:axPos val="b"/>
        <c:numFmt formatCode="ge" sourceLinked="1"/>
        <c:majorTickMark val="none"/>
        <c:minorTickMark val="none"/>
        <c:tickLblPos val="none"/>
        <c:crossAx val="155889440"/>
        <c:crosses val="autoZero"/>
        <c:auto val="1"/>
        <c:lblOffset val="100"/>
        <c:baseTimeUnit val="years"/>
      </c:dateAx>
      <c:valAx>
        <c:axId val="1558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6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890616"/>
        <c:axId val="1558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890616"/>
        <c:axId val="155891008"/>
      </c:lineChart>
      <c:dateAx>
        <c:axId val="155890616"/>
        <c:scaling>
          <c:orientation val="minMax"/>
        </c:scaling>
        <c:delete val="1"/>
        <c:axPos val="b"/>
        <c:numFmt formatCode="ge" sourceLinked="1"/>
        <c:majorTickMark val="none"/>
        <c:minorTickMark val="none"/>
        <c:tickLblPos val="none"/>
        <c:crossAx val="155891008"/>
        <c:crosses val="autoZero"/>
        <c:auto val="1"/>
        <c:lblOffset val="100"/>
        <c:baseTimeUnit val="years"/>
      </c:dateAx>
      <c:valAx>
        <c:axId val="1558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9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892184"/>
        <c:axId val="1558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892184"/>
        <c:axId val="155892576"/>
      </c:lineChart>
      <c:dateAx>
        <c:axId val="155892184"/>
        <c:scaling>
          <c:orientation val="minMax"/>
        </c:scaling>
        <c:delete val="1"/>
        <c:axPos val="b"/>
        <c:numFmt formatCode="ge" sourceLinked="1"/>
        <c:majorTickMark val="none"/>
        <c:minorTickMark val="none"/>
        <c:tickLblPos val="none"/>
        <c:crossAx val="155892576"/>
        <c:crosses val="autoZero"/>
        <c:auto val="1"/>
        <c:lblOffset val="100"/>
        <c:baseTimeUnit val="years"/>
      </c:dateAx>
      <c:valAx>
        <c:axId val="1558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9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013768"/>
        <c:axId val="15601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013768"/>
        <c:axId val="156014160"/>
      </c:lineChart>
      <c:dateAx>
        <c:axId val="156013768"/>
        <c:scaling>
          <c:orientation val="minMax"/>
        </c:scaling>
        <c:delete val="1"/>
        <c:axPos val="b"/>
        <c:numFmt formatCode="ge" sourceLinked="1"/>
        <c:majorTickMark val="none"/>
        <c:minorTickMark val="none"/>
        <c:tickLblPos val="none"/>
        <c:crossAx val="156014160"/>
        <c:crosses val="autoZero"/>
        <c:auto val="1"/>
        <c:lblOffset val="100"/>
        <c:baseTimeUnit val="years"/>
      </c:dateAx>
      <c:valAx>
        <c:axId val="15601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1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470.92</c:v>
                </c:pt>
                <c:pt idx="1">
                  <c:v>48.95</c:v>
                </c:pt>
                <c:pt idx="2">
                  <c:v>42.63</c:v>
                </c:pt>
                <c:pt idx="3">
                  <c:v>48.27</c:v>
                </c:pt>
                <c:pt idx="4">
                  <c:v>232.58</c:v>
                </c:pt>
              </c:numCache>
            </c:numRef>
          </c:val>
        </c:ser>
        <c:dLbls>
          <c:showLegendKey val="0"/>
          <c:showVal val="0"/>
          <c:showCatName val="0"/>
          <c:showSerName val="0"/>
          <c:showPercent val="0"/>
          <c:showBubbleSize val="0"/>
        </c:dLbls>
        <c:gapWidth val="150"/>
        <c:axId val="156015336"/>
        <c:axId val="15601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56015336"/>
        <c:axId val="156015728"/>
      </c:lineChart>
      <c:dateAx>
        <c:axId val="156015336"/>
        <c:scaling>
          <c:orientation val="minMax"/>
        </c:scaling>
        <c:delete val="1"/>
        <c:axPos val="b"/>
        <c:numFmt formatCode="ge" sourceLinked="1"/>
        <c:majorTickMark val="none"/>
        <c:minorTickMark val="none"/>
        <c:tickLblPos val="none"/>
        <c:crossAx val="156015728"/>
        <c:crosses val="autoZero"/>
        <c:auto val="1"/>
        <c:lblOffset val="100"/>
        <c:baseTimeUnit val="years"/>
      </c:dateAx>
      <c:valAx>
        <c:axId val="15601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1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31.71</c:v>
                </c:pt>
                <c:pt idx="1">
                  <c:v>48.38</c:v>
                </c:pt>
                <c:pt idx="2">
                  <c:v>47.51</c:v>
                </c:pt>
                <c:pt idx="3">
                  <c:v>47.63</c:v>
                </c:pt>
                <c:pt idx="4">
                  <c:v>46.57</c:v>
                </c:pt>
              </c:numCache>
            </c:numRef>
          </c:val>
        </c:ser>
        <c:dLbls>
          <c:showLegendKey val="0"/>
          <c:showVal val="0"/>
          <c:showCatName val="0"/>
          <c:showSerName val="0"/>
          <c:showPercent val="0"/>
          <c:showBubbleSize val="0"/>
        </c:dLbls>
        <c:gapWidth val="150"/>
        <c:axId val="156016904"/>
        <c:axId val="15569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56016904"/>
        <c:axId val="155693648"/>
      </c:lineChart>
      <c:dateAx>
        <c:axId val="156016904"/>
        <c:scaling>
          <c:orientation val="minMax"/>
        </c:scaling>
        <c:delete val="1"/>
        <c:axPos val="b"/>
        <c:numFmt formatCode="ge" sourceLinked="1"/>
        <c:majorTickMark val="none"/>
        <c:minorTickMark val="none"/>
        <c:tickLblPos val="none"/>
        <c:crossAx val="155693648"/>
        <c:crosses val="autoZero"/>
        <c:auto val="1"/>
        <c:lblOffset val="100"/>
        <c:baseTimeUnit val="years"/>
      </c:dateAx>
      <c:valAx>
        <c:axId val="15569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1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453.24</c:v>
                </c:pt>
                <c:pt idx="1">
                  <c:v>298.33999999999997</c:v>
                </c:pt>
                <c:pt idx="2">
                  <c:v>306.51</c:v>
                </c:pt>
                <c:pt idx="3">
                  <c:v>308.16000000000003</c:v>
                </c:pt>
                <c:pt idx="4">
                  <c:v>322.14</c:v>
                </c:pt>
              </c:numCache>
            </c:numRef>
          </c:val>
        </c:ser>
        <c:dLbls>
          <c:showLegendKey val="0"/>
          <c:showVal val="0"/>
          <c:showCatName val="0"/>
          <c:showSerName val="0"/>
          <c:showPercent val="0"/>
          <c:showBubbleSize val="0"/>
        </c:dLbls>
        <c:gapWidth val="150"/>
        <c:axId val="155694824"/>
        <c:axId val="15569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55694824"/>
        <c:axId val="155695216"/>
      </c:lineChart>
      <c:dateAx>
        <c:axId val="155694824"/>
        <c:scaling>
          <c:orientation val="minMax"/>
        </c:scaling>
        <c:delete val="1"/>
        <c:axPos val="b"/>
        <c:numFmt formatCode="ge" sourceLinked="1"/>
        <c:majorTickMark val="none"/>
        <c:minorTickMark val="none"/>
        <c:tickLblPos val="none"/>
        <c:crossAx val="155695216"/>
        <c:crosses val="autoZero"/>
        <c:auto val="1"/>
        <c:lblOffset val="100"/>
        <c:baseTimeUnit val="years"/>
      </c:dateAx>
      <c:valAx>
        <c:axId val="15569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9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江北町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9728</v>
      </c>
      <c r="AM8" s="47"/>
      <c r="AN8" s="47"/>
      <c r="AO8" s="47"/>
      <c r="AP8" s="47"/>
      <c r="AQ8" s="47"/>
      <c r="AR8" s="47"/>
      <c r="AS8" s="47"/>
      <c r="AT8" s="43">
        <f>データ!S6</f>
        <v>24.49</v>
      </c>
      <c r="AU8" s="43"/>
      <c r="AV8" s="43"/>
      <c r="AW8" s="43"/>
      <c r="AX8" s="43"/>
      <c r="AY8" s="43"/>
      <c r="AZ8" s="43"/>
      <c r="BA8" s="43"/>
      <c r="BB8" s="43">
        <f>データ!T6</f>
        <v>397.22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4.78</v>
      </c>
      <c r="Q10" s="43"/>
      <c r="R10" s="43"/>
      <c r="S10" s="43"/>
      <c r="T10" s="43"/>
      <c r="U10" s="43"/>
      <c r="V10" s="43"/>
      <c r="W10" s="43">
        <f>データ!P6</f>
        <v>100</v>
      </c>
      <c r="X10" s="43"/>
      <c r="Y10" s="43"/>
      <c r="Z10" s="43"/>
      <c r="AA10" s="43"/>
      <c r="AB10" s="43"/>
      <c r="AC10" s="43"/>
      <c r="AD10" s="47">
        <f>データ!Q6</f>
        <v>2930</v>
      </c>
      <c r="AE10" s="47"/>
      <c r="AF10" s="47"/>
      <c r="AG10" s="47"/>
      <c r="AH10" s="47"/>
      <c r="AI10" s="47"/>
      <c r="AJ10" s="47"/>
      <c r="AK10" s="2"/>
      <c r="AL10" s="47">
        <f>データ!U6</f>
        <v>464</v>
      </c>
      <c r="AM10" s="47"/>
      <c r="AN10" s="47"/>
      <c r="AO10" s="47"/>
      <c r="AP10" s="47"/>
      <c r="AQ10" s="47"/>
      <c r="AR10" s="47"/>
      <c r="AS10" s="47"/>
      <c r="AT10" s="43">
        <f>データ!V6</f>
        <v>0.04</v>
      </c>
      <c r="AU10" s="43"/>
      <c r="AV10" s="43"/>
      <c r="AW10" s="43"/>
      <c r="AX10" s="43"/>
      <c r="AY10" s="43"/>
      <c r="AZ10" s="43"/>
      <c r="BA10" s="43"/>
      <c r="BB10" s="43">
        <f>データ!W6</f>
        <v>11600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Q10" sqref="CQ10"/>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414247</v>
      </c>
      <c r="D6" s="31">
        <f t="shared" si="3"/>
        <v>47</v>
      </c>
      <c r="E6" s="31">
        <f t="shared" si="3"/>
        <v>18</v>
      </c>
      <c r="F6" s="31">
        <f t="shared" si="3"/>
        <v>0</v>
      </c>
      <c r="G6" s="31">
        <f t="shared" si="3"/>
        <v>0</v>
      </c>
      <c r="H6" s="31" t="str">
        <f t="shared" si="3"/>
        <v>佐賀県　江北町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4.78</v>
      </c>
      <c r="P6" s="32">
        <f t="shared" si="3"/>
        <v>100</v>
      </c>
      <c r="Q6" s="32">
        <f t="shared" si="3"/>
        <v>2930</v>
      </c>
      <c r="R6" s="32">
        <f t="shared" si="3"/>
        <v>9728</v>
      </c>
      <c r="S6" s="32">
        <f t="shared" si="3"/>
        <v>24.49</v>
      </c>
      <c r="T6" s="32">
        <f t="shared" si="3"/>
        <v>397.22</v>
      </c>
      <c r="U6" s="32">
        <f t="shared" si="3"/>
        <v>464</v>
      </c>
      <c r="V6" s="32">
        <f t="shared" si="3"/>
        <v>0.04</v>
      </c>
      <c r="W6" s="32">
        <f t="shared" si="3"/>
        <v>11600</v>
      </c>
      <c r="X6" s="33">
        <f>IF(X7="",NA(),X7)</f>
        <v>100</v>
      </c>
      <c r="Y6" s="33">
        <f t="shared" ref="Y6:AG6" si="4">IF(Y7="",NA(),Y7)</f>
        <v>70.95</v>
      </c>
      <c r="Z6" s="33">
        <f t="shared" si="4"/>
        <v>92.19</v>
      </c>
      <c r="AA6" s="33">
        <f t="shared" si="4"/>
        <v>118.37</v>
      </c>
      <c r="AB6" s="33">
        <f t="shared" si="4"/>
        <v>111.81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470.92</v>
      </c>
      <c r="BF6" s="33">
        <f t="shared" ref="BF6:BN6" si="7">IF(BF7="",NA(),BF7)</f>
        <v>48.95</v>
      </c>
      <c r="BG6" s="33">
        <f t="shared" si="7"/>
        <v>42.63</v>
      </c>
      <c r="BH6" s="33">
        <f t="shared" si="7"/>
        <v>48.27</v>
      </c>
      <c r="BI6" s="33">
        <f t="shared" si="7"/>
        <v>232.58</v>
      </c>
      <c r="BJ6" s="33">
        <f t="shared" si="7"/>
        <v>442.18</v>
      </c>
      <c r="BK6" s="33">
        <f t="shared" si="7"/>
        <v>421.01</v>
      </c>
      <c r="BL6" s="33">
        <f t="shared" si="7"/>
        <v>430.64</v>
      </c>
      <c r="BM6" s="33">
        <f t="shared" si="7"/>
        <v>446.63</v>
      </c>
      <c r="BN6" s="33">
        <f t="shared" si="7"/>
        <v>416.91</v>
      </c>
      <c r="BO6" s="32" t="str">
        <f>IF(BO7="","",IF(BO7="-","【-】","【"&amp;SUBSTITUTE(TEXT(BO7,"#,##0.00"),"-","△")&amp;"】"))</f>
        <v>【375.36】</v>
      </c>
      <c r="BP6" s="33">
        <f>IF(BP7="",NA(),BP7)</f>
        <v>31.71</v>
      </c>
      <c r="BQ6" s="33">
        <f t="shared" ref="BQ6:BY6" si="8">IF(BQ7="",NA(),BQ7)</f>
        <v>48.38</v>
      </c>
      <c r="BR6" s="33">
        <f t="shared" si="8"/>
        <v>47.51</v>
      </c>
      <c r="BS6" s="33">
        <f t="shared" si="8"/>
        <v>47.63</v>
      </c>
      <c r="BT6" s="33">
        <f t="shared" si="8"/>
        <v>46.57</v>
      </c>
      <c r="BU6" s="33">
        <f t="shared" si="8"/>
        <v>61.59</v>
      </c>
      <c r="BV6" s="33">
        <f t="shared" si="8"/>
        <v>58.98</v>
      </c>
      <c r="BW6" s="33">
        <f t="shared" si="8"/>
        <v>58.78</v>
      </c>
      <c r="BX6" s="33">
        <f t="shared" si="8"/>
        <v>58.53</v>
      </c>
      <c r="BY6" s="33">
        <f t="shared" si="8"/>
        <v>57.93</v>
      </c>
      <c r="BZ6" s="32" t="str">
        <f>IF(BZ7="","",IF(BZ7="-","【-】","【"&amp;SUBSTITUTE(TEXT(BZ7,"#,##0.00"),"-","△")&amp;"】"))</f>
        <v>【60.44】</v>
      </c>
      <c r="CA6" s="33">
        <f>IF(CA7="",NA(),CA7)</f>
        <v>453.24</v>
      </c>
      <c r="CB6" s="33">
        <f t="shared" ref="CB6:CJ6" si="9">IF(CB7="",NA(),CB7)</f>
        <v>298.33999999999997</v>
      </c>
      <c r="CC6" s="33">
        <f t="shared" si="9"/>
        <v>306.51</v>
      </c>
      <c r="CD6" s="33">
        <f t="shared" si="9"/>
        <v>308.16000000000003</v>
      </c>
      <c r="CE6" s="33">
        <f t="shared" si="9"/>
        <v>322.14</v>
      </c>
      <c r="CF6" s="33">
        <f t="shared" si="9"/>
        <v>242.92</v>
      </c>
      <c r="CG6" s="33">
        <f t="shared" si="9"/>
        <v>253.84</v>
      </c>
      <c r="CH6" s="33">
        <f t="shared" si="9"/>
        <v>257.02999999999997</v>
      </c>
      <c r="CI6" s="33">
        <f t="shared" si="9"/>
        <v>266.57</v>
      </c>
      <c r="CJ6" s="33">
        <f t="shared" si="9"/>
        <v>276.93</v>
      </c>
      <c r="CK6" s="32" t="str">
        <f>IF(CK7="","",IF(CK7="-","【-】","【"&amp;SUBSTITUTE(TEXT(CK7,"#,##0.00"),"-","△")&amp;"】"))</f>
        <v>【267.61】</v>
      </c>
      <c r="CL6" s="33" t="str">
        <f>IF(CL7="",NA(),CL7)</f>
        <v>-</v>
      </c>
      <c r="CM6" s="33" t="str">
        <f t="shared" ref="CM6:CU6" si="10">IF(CM7="",NA(),CM7)</f>
        <v>-</v>
      </c>
      <c r="CN6" s="33" t="str">
        <f t="shared" si="10"/>
        <v>-</v>
      </c>
      <c r="CO6" s="33" t="str">
        <f t="shared" si="10"/>
        <v>-</v>
      </c>
      <c r="CP6" s="33" t="str">
        <f t="shared" si="10"/>
        <v>-</v>
      </c>
      <c r="CQ6" s="33">
        <f t="shared" si="10"/>
        <v>57.53</v>
      </c>
      <c r="CR6" s="33">
        <f t="shared" si="10"/>
        <v>60.03</v>
      </c>
      <c r="CS6" s="33">
        <f t="shared" si="10"/>
        <v>61.93</v>
      </c>
      <c r="CT6" s="33">
        <f t="shared" si="10"/>
        <v>58.06</v>
      </c>
      <c r="CU6" s="33">
        <f t="shared" si="10"/>
        <v>59.08</v>
      </c>
      <c r="CV6" s="32" t="str">
        <f>IF(CV7="","",IF(CV7="-","【-】","【"&amp;SUBSTITUTE(TEXT(CV7,"#,##0.00"),"-","△")&amp;"】"))</f>
        <v>【57.75】</v>
      </c>
      <c r="CW6" s="33">
        <f>IF(CW7="",NA(),CW7)</f>
        <v>30.31</v>
      </c>
      <c r="CX6" s="33">
        <f t="shared" ref="CX6:DF6" si="11">IF(CX7="",NA(),CX7)</f>
        <v>31.74</v>
      </c>
      <c r="CY6" s="33">
        <f t="shared" si="11"/>
        <v>41.23</v>
      </c>
      <c r="CZ6" s="33">
        <f t="shared" si="11"/>
        <v>67.36</v>
      </c>
      <c r="DA6" s="33">
        <f t="shared" si="11"/>
        <v>65.52</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414247</v>
      </c>
      <c r="D7" s="35">
        <v>47</v>
      </c>
      <c r="E7" s="35">
        <v>18</v>
      </c>
      <c r="F7" s="35">
        <v>0</v>
      </c>
      <c r="G7" s="35">
        <v>0</v>
      </c>
      <c r="H7" s="35" t="s">
        <v>96</v>
      </c>
      <c r="I7" s="35" t="s">
        <v>97</v>
      </c>
      <c r="J7" s="35" t="s">
        <v>98</v>
      </c>
      <c r="K7" s="35" t="s">
        <v>99</v>
      </c>
      <c r="L7" s="35" t="s">
        <v>100</v>
      </c>
      <c r="M7" s="36" t="s">
        <v>101</v>
      </c>
      <c r="N7" s="36" t="s">
        <v>102</v>
      </c>
      <c r="O7" s="36">
        <v>4.78</v>
      </c>
      <c r="P7" s="36">
        <v>100</v>
      </c>
      <c r="Q7" s="36">
        <v>2930</v>
      </c>
      <c r="R7" s="36">
        <v>9728</v>
      </c>
      <c r="S7" s="36">
        <v>24.49</v>
      </c>
      <c r="T7" s="36">
        <v>397.22</v>
      </c>
      <c r="U7" s="36">
        <v>464</v>
      </c>
      <c r="V7" s="36">
        <v>0.04</v>
      </c>
      <c r="W7" s="36">
        <v>11600</v>
      </c>
      <c r="X7" s="36">
        <v>100</v>
      </c>
      <c r="Y7" s="36">
        <v>70.95</v>
      </c>
      <c r="Z7" s="36">
        <v>92.19</v>
      </c>
      <c r="AA7" s="36">
        <v>118.37</v>
      </c>
      <c r="AB7" s="36">
        <v>111.81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470.92</v>
      </c>
      <c r="BF7" s="36">
        <v>48.95</v>
      </c>
      <c r="BG7" s="36">
        <v>42.63</v>
      </c>
      <c r="BH7" s="36">
        <v>48.27</v>
      </c>
      <c r="BI7" s="36">
        <v>232.58</v>
      </c>
      <c r="BJ7" s="36">
        <v>442.18</v>
      </c>
      <c r="BK7" s="36">
        <v>421.01</v>
      </c>
      <c r="BL7" s="36">
        <v>430.64</v>
      </c>
      <c r="BM7" s="36">
        <v>446.63</v>
      </c>
      <c r="BN7" s="36">
        <v>416.91</v>
      </c>
      <c r="BO7" s="36">
        <v>375.36</v>
      </c>
      <c r="BP7" s="36">
        <v>31.71</v>
      </c>
      <c r="BQ7" s="36">
        <v>48.38</v>
      </c>
      <c r="BR7" s="36">
        <v>47.51</v>
      </c>
      <c r="BS7" s="36">
        <v>47.63</v>
      </c>
      <c r="BT7" s="36">
        <v>46.57</v>
      </c>
      <c r="BU7" s="36">
        <v>61.59</v>
      </c>
      <c r="BV7" s="36">
        <v>58.98</v>
      </c>
      <c r="BW7" s="36">
        <v>58.78</v>
      </c>
      <c r="BX7" s="36">
        <v>58.53</v>
      </c>
      <c r="BY7" s="36">
        <v>57.93</v>
      </c>
      <c r="BZ7" s="36">
        <v>60.44</v>
      </c>
      <c r="CA7" s="36">
        <v>453.24</v>
      </c>
      <c r="CB7" s="36">
        <v>298.33999999999997</v>
      </c>
      <c r="CC7" s="36">
        <v>306.51</v>
      </c>
      <c r="CD7" s="36">
        <v>308.16000000000003</v>
      </c>
      <c r="CE7" s="36">
        <v>322.14</v>
      </c>
      <c r="CF7" s="36">
        <v>242.92</v>
      </c>
      <c r="CG7" s="36">
        <v>253.84</v>
      </c>
      <c r="CH7" s="36">
        <v>257.02999999999997</v>
      </c>
      <c r="CI7" s="36">
        <v>266.57</v>
      </c>
      <c r="CJ7" s="36">
        <v>276.93</v>
      </c>
      <c r="CK7" s="36">
        <v>267.61</v>
      </c>
      <c r="CL7" s="36" t="s">
        <v>101</v>
      </c>
      <c r="CM7" s="36" t="s">
        <v>101</v>
      </c>
      <c r="CN7" s="36" t="s">
        <v>101</v>
      </c>
      <c r="CO7" s="36" t="s">
        <v>101</v>
      </c>
      <c r="CP7" s="36" t="s">
        <v>101</v>
      </c>
      <c r="CQ7" s="36">
        <v>57.53</v>
      </c>
      <c r="CR7" s="36">
        <v>60.03</v>
      </c>
      <c r="CS7" s="36">
        <v>61.93</v>
      </c>
      <c r="CT7" s="36">
        <v>58.06</v>
      </c>
      <c r="CU7" s="36">
        <v>59.08</v>
      </c>
      <c r="CV7" s="36">
        <v>57.75</v>
      </c>
      <c r="CW7" s="36">
        <v>30.31</v>
      </c>
      <c r="CX7" s="36">
        <v>31.74</v>
      </c>
      <c r="CY7" s="36">
        <v>41.23</v>
      </c>
      <c r="CZ7" s="36">
        <v>67.36</v>
      </c>
      <c r="DA7" s="36">
        <v>65.52</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wkst071</cp:lastModifiedBy>
  <cp:lastPrinted>2016-02-22T01:11:57Z</cp:lastPrinted>
  <dcterms:created xsi:type="dcterms:W3CDTF">2016-02-03T09:26:45Z</dcterms:created>
  <dcterms:modified xsi:type="dcterms:W3CDTF">2016-02-22T01:12:10Z</dcterms:modified>
  <cp:category/>
</cp:coreProperties>
</file>