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72.17.30.252\政策課\◆財政係\08  財政状況等資料集\19　令和5年度分\070304_令和5年度財政状況資料集の作成等について\02_→県\【財政状況資料集】_414247_江北町_2023\"/>
    </mc:Choice>
  </mc:AlternateContent>
  <xr:revisionPtr revIDLastSave="0" documentId="13_ncr:1_{C4696C05-A0E8-4E71-8C37-A5F389466C4C}"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CO34" i="10"/>
  <c r="BW34" i="10"/>
  <c r="BW35" i="10" s="1"/>
  <c r="BW36" i="10" s="1"/>
  <c r="BW37" i="10" s="1"/>
  <c r="BW38" i="10" s="1"/>
  <c r="BW39" i="10" s="1"/>
  <c r="BW40" i="10" s="1"/>
  <c r="BW41" i="10" s="1"/>
  <c r="BW42" i="10" s="1"/>
  <c r="BW43" i="10" s="1"/>
  <c r="AM34" i="10"/>
  <c r="C34" i="10"/>
  <c r="C35" i="10" s="1"/>
  <c r="U34" i="10" l="1"/>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<sst xmlns="http://schemas.openxmlformats.org/spreadsheetml/2006/main" count="1068" uniqueCount="565">
  <si>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</si>
  <si>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</si>
  <si>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</si>
  <si>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</si>
  <si>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</si>
  <si>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</si>
  <si>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</si>
  <si>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</si>
  <si>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</si>
  <si>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</si>
  <si>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</si>
  <si>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</si>
  <si>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</si>
  <si>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</si>
  <si>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</si>
  <si>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</si>
  <si>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</si>
  <si>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</si>
  <si>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</si>
  <si>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</si>
  <si>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</si>
  <si>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</si>
  <si>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</si>
  <si>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</si>
  <si>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</si>
  <si>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</si>
  <si>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</si>
  <si>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</si>
  <si>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</si>
  <si>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</si>
  <si>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</si>
  <si>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</si>
  <si>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</si>
  <si>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</si>
  <si>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</si>
  <si>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</si>
  <si>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</si>
  <si>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</si>
  <si>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</si>
  <si>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</si>
  <si>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</si>
  <si>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</si>
  <si>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</si>
  <si>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</si>
  <si>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</si>
  <si>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</si>
  <si>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</si>
  <si>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</si>
  <si>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</si>
  <si>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</si>
  <si>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</si>
  <si>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</si>
  <si>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</si>
  <si>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</si>
  <si>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</si>
  <si>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</si>
  <si>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</si>
  <si>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</si>
  <si>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</si>
  <si>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</si>
  <si>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</si>
  <si>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</si>
  <si>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</si>
  <si>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</si>
  <si>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</si>
  <si>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</si>
  <si>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</si>
  <si>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</si>
  <si>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</si>
  <si>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</si>
  <si>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</si>
  <si>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</si>
  <si>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</si>
  <si>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</si>
  <si>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</si>
  <si>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</si>
  <si>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</si>
  <si>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</si>
  <si>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</si>
  <si>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</si>
  <si>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</si>
  <si>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</si>
  <si>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</si>
  <si>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</si>
  <si>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</si>
  <si>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</si>
  <si>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</si>
  <si>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</si>
  <si>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</si>
  <si>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</si>
  <si>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</si>
  <si>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</si>
  <si>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</si>
  <si>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</si>
  <si>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江北町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</si>
  <si>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</si>
  <si>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</si>
  <si>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</si>
  <si>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</si>
  <si>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</si>
  <si>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</si>
  <si>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</si>
  <si>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</si>
  <si>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</si>
  <si>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</si>
  <si>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</si>
  <si>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</si>
  <si>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</si>
  <si>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</si>
  <si>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</si>
  <si>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</si>
  <si>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</si>
  <si>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</si>
  <si>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</si>
  <si>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</si>
  <si>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</si>
  <si>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</si>
  <si>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</si>
  <si>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</si>
  <si>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</si>
  <si>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</si>
  <si>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</si>
  <si>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</si>
  <si>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</si>
  <si>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</si>
  <si>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</si>
  <si>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</si>
  <si>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</si>
  <si>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</si>
  <si>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</si>
  <si>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</si>
  <si>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</si>
  <si>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</si>
  <si>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</si>
  <si>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</si>
  <si>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</si>
  <si>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</si>
  <si>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</si>
  <si>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</si>
  <si>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</si>
  <si>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</si>
  <si>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基準財政需要額</t>
    <phoneticPr fontId="26"/>
  </si>
  <si>
    <t>うち日本人(％)</t>
    <phoneticPr fontId="5"/>
  </si>
  <si>
    <t>-0.3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</si>
  <si>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</si>
  <si>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</si>
  <si>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</si>
  <si>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</si>
  <si>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</si>
  <si>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</si>
  <si>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</si>
  <si>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</si>
  <si>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</si>
  <si>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</si>
  <si>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</si>
  <si>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</si>
  <si>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</si>
  <si>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</si>
  <si>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</si>
  <si>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</si>
  <si>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</si>
  <si>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</si>
  <si>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</si>
  <si>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</si>
  <si>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</si>
  <si>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</si>
  <si>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</si>
  <si>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</si>
  <si>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</si>
  <si>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</si>
  <si>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</si>
  <si>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</si>
  <si>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</si>
  <si>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</si>
  <si>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</si>
  <si>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</si>
  <si>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</si>
  <si>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</si>
  <si>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</si>
  <si>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</si>
  <si>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</si>
  <si>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</si>
  <si>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</si>
  <si>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</si>
  <si>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</si>
  <si>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</si>
  <si>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</si>
  <si>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</si>
  <si>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</si>
  <si>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</si>
  <si>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</si>
  <si>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</si>
  <si>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</si>
  <si>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</si>
  <si>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</si>
  <si>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</si>
  <si>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</si>
  <si>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</si>
  <si>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</si>
  <si>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</si>
  <si>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</si>
  <si>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</si>
  <si>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佐賀県江北町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</si>
  <si>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</si>
  <si>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</si>
  <si>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</si>
  <si>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</si>
  <si>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</si>
  <si>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</si>
  <si>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</si>
  <si>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</si>
  <si>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</si>
  <si>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</si>
  <si>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</si>
  <si>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</si>
  <si>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</si>
  <si>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</si>
  <si>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</si>
  <si>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</si>
  <si>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</si>
  <si>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</si>
  <si>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</si>
  <si>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</si>
  <si>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</si>
  <si>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</si>
  <si>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</si>
  <si>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</si>
  <si>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</si>
  <si>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</si>
  <si>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</si>
  <si>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</si>
  <si>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</si>
  <si>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</si>
  <si>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</si>
  <si>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</si>
  <si>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</si>
  <si>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</si>
  <si>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</si>
  <si>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</si>
  <si>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</si>
  <si>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</si>
  <si>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</si>
  <si>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</si>
  <si>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</si>
  <si>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</si>
  <si>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</si>
  <si>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</si>
  <si>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</si>
  <si>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</si>
  <si>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</si>
  <si>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</si>
  <si>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</si>
  <si>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</si>
  <si>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</si>
  <si>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</si>
  <si>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</si>
  <si>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</si>
  <si>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</si>
  <si>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</si>
  <si>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</si>
  <si>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</si>
  <si>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</si>
  <si>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</si>
  <si>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</si>
  <si>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</si>
  <si>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</si>
  <si>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</si>
  <si>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</si>
  <si>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</si>
  <si>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</si>
  <si>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</si>
  <si>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</si>
  <si>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</si>
  <si>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</si>
  <si>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</si>
  <si>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</si>
  <si>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</si>
  <si>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</si>
  <si>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</si>
  <si>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</si>
  <si>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</si>
  <si>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</si>
  <si>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</si>
  <si>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</si>
  <si>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</si>
  <si>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</si>
  <si>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</si>
  <si>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</si>
  <si>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</si>
  <si>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</si>
  <si>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</si>
  <si>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</si>
  <si>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</si>
  <si>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</si>
  <si>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</si>
  <si>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</si>
  <si>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</si>
  <si>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</si>
  <si>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</si>
  <si>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</si>
  <si>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</si>
  <si>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</si>
  <si>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</si>
  <si>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</si>
  <si>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</si>
  <si>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</si>
  <si>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</si>
  <si>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</si>
  <si>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</si>
  <si>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</si>
  <si>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</si>
  <si>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</si>
  <si>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</si>
  <si>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</si>
  <si>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</si>
  <si>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</si>
  <si>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</si>
  <si>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</si>
  <si>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</si>
  <si>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</si>
  <si>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</si>
  <si>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</si>
  <si>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工業用水道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</si>
  <si>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</si>
  <si>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</si>
  <si>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</si>
  <si>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</si>
  <si>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</si>
  <si>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</si>
  <si>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</si>
  <si>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</si>
  <si>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</si>
  <si>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</si>
  <si>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</si>
  <si>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</si>
  <si>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</si>
  <si>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</si>
  <si>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</si>
  <si>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</si>
  <si>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</si>
  <si>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</si>
  <si>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</si>
  <si>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</si>
  <si>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</si>
  <si>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</si>
  <si>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</si>
  <si>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</si>
  <si>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</si>
  <si>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</si>
  <si>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</si>
  <si>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</si>
  <si>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</si>
  <si>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</si>
  <si>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佐賀県江北町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</si>
  <si>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</si>
  <si>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</si>
  <si>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</si>
  <si>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</si>
  <si>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</si>
  <si>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</si>
  <si>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</si>
  <si>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</si>
  <si>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</si>
  <si>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</si>
  <si>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</si>
  <si>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</si>
  <si>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</si>
  <si>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</si>
  <si>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</si>
  <si>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</si>
  <si>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</si>
  <si>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</si>
  <si>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</si>
  <si>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</si>
  <si>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江北町無資力臨鉱ポンプ等維持管理事業特別会計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</si>
  <si>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</si>
  <si>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</si>
  <si>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</si>
  <si>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</si>
  <si>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</si>
  <si>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</si>
  <si>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</si>
  <si>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</si>
  <si>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</si>
  <si>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</si>
  <si>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</si>
  <si>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</si>
  <si>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</si>
  <si>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江北町国民健康保険事業特別会計</t>
    <phoneticPr fontId="5"/>
  </si>
  <si>
    <t>江北町後期高齢者医療特別会計</t>
    <phoneticPr fontId="5"/>
  </si>
  <si>
    <t>江北町下水道事業特別会計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</si>
  <si>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</si>
  <si>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</si>
  <si>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</si>
  <si>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</si>
  <si>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</si>
  <si>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</si>
  <si>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</si>
  <si>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</si>
  <si>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</si>
  <si>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</si>
  <si>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</si>
  <si>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</si>
  <si>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</si>
  <si>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</si>
  <si>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</si>
  <si>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</si>
  <si>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</si>
  <si>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</si>
  <si>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</si>
  <si>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</si>
  <si>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</si>
  <si>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</si>
  <si>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</si>
  <si>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</si>
  <si>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</si>
  <si>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</si>
  <si>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</si>
  <si>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</si>
  <si>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</si>
  <si>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</si>
  <si>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</si>
  <si>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</si>
  <si>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</si>
  <si>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</si>
  <si>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</si>
  <si>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</si>
  <si>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</si>
  <si>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</si>
  <si>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</si>
  <si>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</si>
  <si>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</si>
  <si>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</si>
  <si>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</si>
  <si>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</si>
  <si>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</si>
  <si>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</si>
  <si>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</si>
  <si>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</si>
  <si>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</si>
  <si>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</si>
  <si>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</si>
  <si>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</si>
  <si>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</si>
  <si>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</si>
  <si>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</si>
  <si>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</si>
  <si>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</si>
  <si>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</si>
  <si>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</si>
  <si>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</si>
  <si>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</si>
  <si>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</si>
  <si>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</si>
  <si>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</si>
  <si>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</si>
  <si>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</si>
  <si>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</si>
  <si>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</si>
  <si>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</si>
  <si>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</si>
  <si>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</si>
  <si>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</si>
  <si>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</si>
  <si>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</si>
  <si>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</si>
  <si>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</si>
  <si>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</si>
  <si>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</si>
  <si>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</si>
  <si>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</si>
  <si>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</si>
  <si>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</si>
  <si>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</si>
  <si>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</si>
  <si>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</si>
  <si>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</si>
  <si>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</si>
  <si>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</si>
  <si>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</si>
  <si>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</si>
  <si>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</si>
  <si>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</si>
  <si>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</si>
  <si>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</si>
  <si>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</si>
  <si>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</si>
  <si>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</si>
  <si>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</si>
  <si>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</si>
  <si>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</si>
  <si>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</si>
  <si>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</si>
  <si>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</si>
  <si>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</si>
  <si>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</si>
  <si>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</si>
  <si>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</si>
  <si>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</si>
  <si>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</si>
  <si>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</si>
  <si>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</si>
  <si>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</si>
  <si>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</si>
  <si>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</si>
  <si>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</si>
  <si>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</si>
  <si>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</si>
  <si>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</si>
  <si>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</si>
  <si>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</si>
  <si>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</si>
  <si>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</si>
  <si>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</si>
  <si>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</si>
  <si>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</si>
  <si>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</si>
  <si>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</si>
  <si>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</si>
  <si>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</si>
  <si>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</si>
  <si>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</si>
  <si>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</si>
  <si>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</si>
  <si>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</si>
  <si>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</si>
  <si>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</si>
  <si>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4.84</t>
  </si>
  <si>
    <t>▲ 1.66</t>
  </si>
  <si>
    <t>▲ 1.21</t>
  </si>
  <si>
    <t>▲ 1.22</t>
  </si>
  <si>
    <t>▲ 9.09</t>
  </si>
  <si>
    <t>江北町無資力臨鉱ポンプ等維持管理事業特別会計</t>
  </si>
  <si>
    <t>▲ 2.58</t>
  </si>
  <si>
    <t>一般会計</t>
  </si>
  <si>
    <t>江北町国民健康保険事業特別会計</t>
  </si>
  <si>
    <t>江北町下水道事業特別会計</t>
  </si>
  <si>
    <t>江北町後期高齢者医療特別会計</t>
  </si>
  <si>
    <t>その他会計（赤字）</t>
  </si>
  <si>
    <t>その他会計（黒字）</t>
  </si>
  <si>
    <t>R01</t>
    <phoneticPr fontId="5"/>
  </si>
  <si>
    <t>R02</t>
    <phoneticPr fontId="5"/>
  </si>
  <si>
    <t>R03</t>
    <phoneticPr fontId="5"/>
  </si>
  <si>
    <t>R04</t>
    <phoneticPr fontId="5"/>
  </si>
  <si>
    <t>R05</t>
    <phoneticPr fontId="5"/>
  </si>
  <si>
    <t>杵藤地区広域市町村圏組合　一般会計</t>
    <rPh sb="0" eb="2">
      <t>キトウ</t>
    </rPh>
    <rPh sb="2" eb="4">
      <t>チク</t>
    </rPh>
    <rPh sb="4" eb="6">
      <t>コウイキ</t>
    </rPh>
    <rPh sb="6" eb="9">
      <t>シチョウソン</t>
    </rPh>
    <rPh sb="9" eb="10">
      <t>ケン</t>
    </rPh>
    <rPh sb="10" eb="12">
      <t>クミアイ</t>
    </rPh>
    <rPh sb="13" eb="15">
      <t>イッパン</t>
    </rPh>
    <rPh sb="15" eb="17">
      <t>カイケイ</t>
    </rPh>
    <phoneticPr fontId="10"/>
  </si>
  <si>
    <t>杵藤地区広域市町村圏組合　特別会計</t>
    <rPh sb="13" eb="15">
      <t>トクベツ</t>
    </rPh>
    <phoneticPr fontId="10"/>
  </si>
  <si>
    <t>佐賀西部広域水道企業団　水道用水供給事業会計</t>
    <rPh sb="0" eb="2">
      <t>サガ</t>
    </rPh>
    <rPh sb="2" eb="4">
      <t>セイブ</t>
    </rPh>
    <rPh sb="4" eb="6">
      <t>コウイキ</t>
    </rPh>
    <rPh sb="6" eb="8">
      <t>スイドウ</t>
    </rPh>
    <rPh sb="8" eb="10">
      <t>キギョウ</t>
    </rPh>
    <rPh sb="10" eb="11">
      <t>ダン</t>
    </rPh>
    <rPh sb="12" eb="14">
      <t>スイドウ</t>
    </rPh>
    <rPh sb="14" eb="16">
      <t>ヨウスイ</t>
    </rPh>
    <rPh sb="16" eb="18">
      <t>キョウキュウ</t>
    </rPh>
    <rPh sb="18" eb="20">
      <t>ジギョウ</t>
    </rPh>
    <rPh sb="20" eb="22">
      <t>カイケイ</t>
    </rPh>
    <phoneticPr fontId="10"/>
  </si>
  <si>
    <t>法適</t>
    <rPh sb="0" eb="1">
      <t>ホウ</t>
    </rPh>
    <rPh sb="1" eb="2">
      <t>テキ</t>
    </rPh>
    <phoneticPr fontId="10"/>
  </si>
  <si>
    <t>佐賀西部広域水道企業団　水道事業会計</t>
    <rPh sb="0" eb="2">
      <t>サガ</t>
    </rPh>
    <rPh sb="2" eb="4">
      <t>セイブ</t>
    </rPh>
    <rPh sb="4" eb="6">
      <t>コウイキ</t>
    </rPh>
    <rPh sb="6" eb="8">
      <t>スイドウ</t>
    </rPh>
    <rPh sb="8" eb="10">
      <t>キギョウ</t>
    </rPh>
    <rPh sb="10" eb="11">
      <t>ダン</t>
    </rPh>
    <rPh sb="12" eb="14">
      <t>スイドウ</t>
    </rPh>
    <rPh sb="14" eb="16">
      <t>ジギョウ</t>
    </rPh>
    <rPh sb="16" eb="18">
      <t>カイケイ</t>
    </rPh>
    <phoneticPr fontId="10"/>
  </si>
  <si>
    <t>杵島工業用水道企業団</t>
    <rPh sb="0" eb="2">
      <t>キシマ</t>
    </rPh>
    <rPh sb="2" eb="5">
      <t>コウギョウヨウ</t>
    </rPh>
    <rPh sb="5" eb="7">
      <t>スイドウ</t>
    </rPh>
    <rPh sb="7" eb="9">
      <t>キギョウ</t>
    </rPh>
    <rPh sb="9" eb="10">
      <t>ダン</t>
    </rPh>
    <phoneticPr fontId="10"/>
  </si>
  <si>
    <t>杵東地区衛生処理場組合</t>
    <rPh sb="0" eb="1">
      <t>キネ</t>
    </rPh>
    <rPh sb="1" eb="2">
      <t>ヒガシ</t>
    </rPh>
    <rPh sb="2" eb="9">
      <t>チクエイセイショリジョウ</t>
    </rPh>
    <rPh sb="9" eb="11">
      <t>クミアイ</t>
    </rPh>
    <phoneticPr fontId="10"/>
  </si>
  <si>
    <t>佐賀県後期高齢者医療広域連合　一般会計</t>
    <rPh sb="15" eb="17">
      <t>イッパン</t>
    </rPh>
    <rPh sb="17" eb="19">
      <t>カイケイ</t>
    </rPh>
    <phoneticPr fontId="10"/>
  </si>
  <si>
    <t>佐賀県後期高齢者医療広域連合　特別会計</t>
    <rPh sb="15" eb="17">
      <t>トクベツ</t>
    </rPh>
    <rPh sb="17" eb="19">
      <t>カイケイ</t>
    </rPh>
    <phoneticPr fontId="10"/>
  </si>
  <si>
    <t>佐賀県西部広域環境組合</t>
    <rPh sb="0" eb="3">
      <t>サガケン</t>
    </rPh>
    <rPh sb="3" eb="5">
      <t>セイブ</t>
    </rPh>
    <rPh sb="5" eb="7">
      <t>コウイキ</t>
    </rPh>
    <rPh sb="7" eb="9">
      <t>カンキョウ</t>
    </rPh>
    <rPh sb="9" eb="11">
      <t>クミアイ</t>
    </rPh>
    <phoneticPr fontId="10"/>
  </si>
  <si>
    <t>佐賀県市町総合事務組合　一般会計</t>
    <rPh sb="0" eb="3">
      <t>サガケン</t>
    </rPh>
    <rPh sb="3" eb="4">
      <t>シ</t>
    </rPh>
    <rPh sb="4" eb="5">
      <t>マチ</t>
    </rPh>
    <rPh sb="5" eb="7">
      <t>ソウゴウ</t>
    </rPh>
    <rPh sb="7" eb="9">
      <t>ジム</t>
    </rPh>
    <rPh sb="9" eb="11">
      <t>クミアイ</t>
    </rPh>
    <rPh sb="12" eb="14">
      <t>イッパン</t>
    </rPh>
    <rPh sb="14" eb="16">
      <t>カイケイ</t>
    </rPh>
    <phoneticPr fontId="10"/>
  </si>
  <si>
    <t>佐賀県市町総合事務組合　特別会計</t>
    <rPh sb="0" eb="3">
      <t>サガケン</t>
    </rPh>
    <rPh sb="3" eb="4">
      <t>シ</t>
    </rPh>
    <rPh sb="4" eb="5">
      <t>マチ</t>
    </rPh>
    <rPh sb="5" eb="7">
      <t>ソウゴウ</t>
    </rPh>
    <rPh sb="7" eb="9">
      <t>ジム</t>
    </rPh>
    <rPh sb="9" eb="11">
      <t>クミアイ</t>
    </rPh>
    <rPh sb="12" eb="14">
      <t>トクベツ</t>
    </rPh>
    <rPh sb="14" eb="16">
      <t>カイケイ</t>
    </rPh>
    <phoneticPr fontId="10"/>
  </si>
  <si>
    <t>江北町土地開発公社</t>
    <rPh sb="0" eb="3">
      <t>コウホクマチ</t>
    </rPh>
    <rPh sb="3" eb="7">
      <t>トチカイハツ</t>
    </rPh>
    <rPh sb="7" eb="9">
      <t>コウシャ</t>
    </rPh>
    <phoneticPr fontId="2"/>
  </si>
  <si>
    <t>‐</t>
  </si>
  <si>
    <t>(鉱害復旧施設等維持管理基金）(R05年度末現在))</t>
    <rPh sb="1" eb="5">
      <t>コウガイフッキュウ</t>
    </rPh>
    <rPh sb="5" eb="8">
      <t>シセツトウ</t>
    </rPh>
    <rPh sb="8" eb="12">
      <t>イジカンリ</t>
    </rPh>
    <rPh sb="12" eb="14">
      <t>キキン</t>
    </rPh>
    <phoneticPr fontId="5"/>
  </si>
  <si>
    <t>(地域福祉基金(R05年度末現在))</t>
    <rPh sb="1" eb="5">
      <t>チイキフクシ</t>
    </rPh>
    <rPh sb="5" eb="7">
      <t>キキン</t>
    </rPh>
    <phoneticPr fontId="2"/>
  </si>
  <si>
    <t>(町営住宅基金(R05年度末現在))</t>
    <rPh sb="1" eb="5">
      <t>チョウエイジュウタク</t>
    </rPh>
    <rPh sb="5" eb="7">
      <t>キキン</t>
    </rPh>
    <phoneticPr fontId="2"/>
  </si>
  <si>
    <t>(ふるさと応援基金(R05年度末現在))</t>
    <rPh sb="5" eb="7">
      <t>オウエン</t>
    </rPh>
    <rPh sb="7" eb="9">
      <t>キキン</t>
    </rPh>
    <phoneticPr fontId="2"/>
  </si>
  <si>
    <t>(ふるさと振興基金(R05年度末現在))</t>
    <rPh sb="5" eb="7">
      <t>シンコウ</t>
    </rPh>
    <rPh sb="7" eb="9">
      <t>キキン</t>
    </rPh>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</si>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</sst>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145139</c:v>
                </c:pt>
                <c:pt idx="1">
                  <c:v>125391</c:v>
                </c:pt>
                <c:pt idx="2">
                  <c:v>138402</c:v>
                </c:pt>
                <c:pt idx="3">
                  <c:v>146367</c:v>
                </c:pt>
                <c:pt idx="4">
                  <c:v>165181</c:v>
                </c:pt>
              </c:numCache>
            </c:numRef>
          </c:val>
          <c:smooth val="0"/>
          <c:extLst>
            <c:ext xmlns:c16="http://schemas.microsoft.com/office/drawing/2014/chart" uri="{C3380CC4-5D6E-409C-BE32-E72D297353CC}">
              <c16:uniqueId val="{00000000-99EE-4EF4-9384-5CEF0E0FA47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106558</c:v>
                </c:pt>
                <c:pt idx="1">
                  <c:v>69353</c:v>
                </c:pt>
                <c:pt idx="2">
                  <c:v>99467</c:v>
                </c:pt>
                <c:pt idx="3">
                  <c:v>44239</c:v>
                </c:pt>
                <c:pt idx="4">
                  <c:v>40433</c:v>
                </c:pt>
              </c:numCache>
            </c:numRef>
          </c:val>
          <c:smooth val="0"/>
          <c:extLst>
            <c:ext xmlns:c16="http://schemas.microsoft.com/office/drawing/2014/chart" uri="{C3380CC4-5D6E-409C-BE32-E72D297353CC}">
              <c16:uniqueId val="{00000001-99EE-4EF4-9384-5CEF0E0FA47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6.06</c:v>
                </c:pt>
                <c:pt idx="1">
                  <c:v>6.89</c:v>
                </c:pt>
                <c:pt idx="2">
                  <c:v>8.06</c:v>
                </c:pt>
                <c:pt idx="3">
                  <c:v>9.94</c:v>
                </c:pt>
                <c:pt idx="4">
                  <c:v>2.85</c:v>
                </c:pt>
              </c:numCache>
            </c:numRef>
          </c:val>
          <c:extLst>
            <c:ext xmlns:c16="http://schemas.microsoft.com/office/drawing/2014/chart" uri="{C3380CC4-5D6E-409C-BE32-E72D297353CC}">
              <c16:uniqueId val="{00000000-E3AB-4A45-B9D7-0DB1EBF88A0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27.74</c:v>
                </c:pt>
                <c:pt idx="1">
                  <c:v>26.28</c:v>
                </c:pt>
                <c:pt idx="2">
                  <c:v>24.45</c:v>
                </c:pt>
                <c:pt idx="3">
                  <c:v>26.48</c:v>
                </c:pt>
                <c:pt idx="4">
                  <c:v>28.57</c:v>
                </c:pt>
              </c:numCache>
            </c:numRef>
          </c:val>
          <c:extLst>
            <c:ext xmlns:c16="http://schemas.microsoft.com/office/drawing/2014/chart" uri="{C3380CC4-5D6E-409C-BE32-E72D297353CC}">
              <c16:uniqueId val="{00000001-E3AB-4A45-B9D7-0DB1EBF88A0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-4.84</c:v>
                </c:pt>
                <c:pt idx="1">
                  <c:v>-1.66</c:v>
                </c:pt>
                <c:pt idx="2">
                  <c:v>-1.21</c:v>
                </c:pt>
                <c:pt idx="3">
                  <c:v>-1.22</c:v>
                </c:pt>
                <c:pt idx="4">
                  <c:v>-9.09</c:v>
                </c:pt>
              </c:numCache>
            </c:numRef>
          </c:val>
          <c:smooth val="0"/>
          <c:extLst>
            <c:ext xmlns:c16="http://schemas.microsoft.com/office/drawing/2014/chart" uri="{C3380CC4-5D6E-409C-BE32-E72D297353CC}">
              <c16:uniqueId val="{00000002-E3AB-4A45-B9D7-0DB1EBF88A0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11.4</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8B2-433D-8161-0ED2E95D8E8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8B2-433D-8161-0ED2E95D8E8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8B2-433D-8161-0ED2E95D8E8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8B2-433D-8161-0ED2E95D8E88}"/>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48B2-433D-8161-0ED2E95D8E88}"/>
            </c:ext>
          </c:extLst>
        </c:ser>
        <c:ser>
          <c:idx val="5"/>
          <c:order val="5"/>
          <c:tx>
            <c:strRef>
              <c:f>データシート!$A$32</c:f>
              <c:strCache>
                <c:ptCount val="1"/>
                <c:pt idx="0">
                  <c:v>江北町後期高齢者医療特別会計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0.01</c:v>
                </c:pt>
                <c:pt idx="2">
                  <c:v>#N/A</c:v>
                </c:pt>
                <c:pt idx="3">
                  <c:v>0.01</c:v>
                </c:pt>
                <c:pt idx="4">
                  <c:v>#N/A</c:v>
                </c:pt>
                <c:pt idx="5">
                  <c:v>0.04</c:v>
                </c:pt>
                <c:pt idx="6">
                  <c:v>#N/A</c:v>
                </c:pt>
                <c:pt idx="7">
                  <c:v>0.01</c:v>
                </c:pt>
                <c:pt idx="8">
                  <c:v>#N/A</c:v>
                </c:pt>
                <c:pt idx="9">
                  <c:v>0.02</c:v>
                </c:pt>
              </c:numCache>
            </c:numRef>
          </c:val>
          <c:extLst>
            <c:ext xmlns:c16="http://schemas.microsoft.com/office/drawing/2014/chart" uri="{C3380CC4-5D6E-409C-BE32-E72D297353CC}">
              <c16:uniqueId val="{00000005-48B2-433D-8161-0ED2E95D8E88}"/>
            </c:ext>
          </c:extLst>
        </c:ser>
        <c:ser>
          <c:idx val="6"/>
          <c:order val="6"/>
          <c:tx>
            <c:strRef>
              <c:f>データシート!$A$33</c:f>
              <c:strCache>
                <c:ptCount val="1"/>
                <c:pt idx="0">
                  <c:v>江北町下水道事業特別会計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0.31</c:v>
                </c:pt>
                <c:pt idx="2">
                  <c:v>#N/A</c:v>
                </c:pt>
                <c:pt idx="3">
                  <c:v>0.39</c:v>
                </c:pt>
                <c:pt idx="4">
                  <c:v>#N/A</c:v>
                </c:pt>
                <c:pt idx="5">
                  <c:v>0.41</c:v>
                </c:pt>
                <c:pt idx="6">
                  <c:v>#N/A</c:v>
                </c:pt>
                <c:pt idx="7">
                  <c:v>0.51</c:v>
                </c:pt>
                <c:pt idx="8">
                  <c:v>#N/A</c:v>
                </c:pt>
                <c:pt idx="9">
                  <c:v>1.21</c:v>
                </c:pt>
              </c:numCache>
            </c:numRef>
          </c:val>
          <c:extLst>
            <c:ext xmlns:c16="http://schemas.microsoft.com/office/drawing/2014/chart" uri="{C3380CC4-5D6E-409C-BE32-E72D297353CC}">
              <c16:uniqueId val="{00000006-48B2-433D-8161-0ED2E95D8E88}"/>
            </c:ext>
          </c:extLst>
        </c:ser>
        <c:ser>
          <c:idx val="7"/>
          <c:order val="7"/>
          <c:tx>
            <c:strRef>
              <c:f>データシート!$A$34</c:f>
              <c:strCache>
                <c:ptCount val="1"/>
                <c:pt idx="0">
                  <c:v>江北町国民健康保険事業特別会計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1.68</c:v>
                </c:pt>
                <c:pt idx="2">
                  <c:v>#N/A</c:v>
                </c:pt>
                <c:pt idx="3">
                  <c:v>2.82</c:v>
                </c:pt>
                <c:pt idx="4">
                  <c:v>#N/A</c:v>
                </c:pt>
                <c:pt idx="5">
                  <c:v>2</c:v>
                </c:pt>
                <c:pt idx="6">
                  <c:v>#N/A</c:v>
                </c:pt>
                <c:pt idx="7">
                  <c:v>1.74</c:v>
                </c:pt>
                <c:pt idx="8">
                  <c:v>#N/A</c:v>
                </c:pt>
                <c:pt idx="9">
                  <c:v>1.8</c:v>
                </c:pt>
              </c:numCache>
            </c:numRef>
          </c:val>
          <c:extLst>
            <c:ext xmlns:c16="http://schemas.microsoft.com/office/drawing/2014/chart" uri="{C3380CC4-5D6E-409C-BE32-E72D297353CC}">
              <c16:uniqueId val="{00000007-48B2-433D-8161-0ED2E95D8E8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5.97</c:v>
                </c:pt>
                <c:pt idx="2">
                  <c:v>#N/A</c:v>
                </c:pt>
                <c:pt idx="3">
                  <c:v>6.8</c:v>
                </c:pt>
                <c:pt idx="4">
                  <c:v>#N/A</c:v>
                </c:pt>
                <c:pt idx="5">
                  <c:v>7.97</c:v>
                </c:pt>
                <c:pt idx="6">
                  <c:v>#N/A</c:v>
                </c:pt>
                <c:pt idx="7">
                  <c:v>9.86</c:v>
                </c:pt>
                <c:pt idx="8">
                  <c:v>#N/A</c:v>
                </c:pt>
                <c:pt idx="9">
                  <c:v>5.43</c:v>
                </c:pt>
              </c:numCache>
            </c:numRef>
          </c:val>
          <c:extLst>
            <c:ext xmlns:c16="http://schemas.microsoft.com/office/drawing/2014/chart" uri="{C3380CC4-5D6E-409C-BE32-E72D297353CC}">
              <c16:uniqueId val="{00000008-48B2-433D-8161-0ED2E95D8E88}"/>
            </c:ext>
          </c:extLst>
        </c:ser>
        <c:ser>
          <c:idx val="9"/>
          <c:order val="9"/>
          <c:tx>
            <c:strRef>
              <c:f>データシート!$A$36</c:f>
              <c:strCache>
                <c:ptCount val="1"/>
                <c:pt idx="0">
                  <c:v>江北町無資力臨鉱ポンプ等維持管理事業特別会計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0.08</c:v>
                </c:pt>
                <c:pt idx="2">
                  <c:v>#N/A</c:v>
                </c:pt>
                <c:pt idx="3">
                  <c:v>0.08</c:v>
                </c:pt>
                <c:pt idx="4">
                  <c:v>#N/A</c:v>
                </c:pt>
                <c:pt idx="5">
                  <c:v>0.08</c:v>
                </c:pt>
                <c:pt idx="6">
                  <c:v>#N/A</c:v>
                </c:pt>
                <c:pt idx="7">
                  <c:v>7.0000000000000007E-2</c:v>
                </c:pt>
                <c:pt idx="8">
                  <c:v>2.58</c:v>
                </c:pt>
                <c:pt idx="9">
                  <c:v>#N/A</c:v>
                </c:pt>
              </c:numCache>
            </c:numRef>
          </c:val>
          <c:extLst>
            <c:ext xmlns:c16="http://schemas.microsoft.com/office/drawing/2014/chart" uri="{C3380CC4-5D6E-409C-BE32-E72D297353CC}">
              <c16:uniqueId val="{00000009-48B2-433D-8161-0ED2E95D8E8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567</c:v>
                </c:pt>
                <c:pt idx="5">
                  <c:v>556</c:v>
                </c:pt>
                <c:pt idx="8">
                  <c:v>550</c:v>
                </c:pt>
                <c:pt idx="11">
                  <c:v>547</c:v>
                </c:pt>
                <c:pt idx="14">
                  <c:v>578</c:v>
                </c:pt>
              </c:numCache>
            </c:numRef>
          </c:val>
          <c:extLst>
            <c:ext xmlns:c16="http://schemas.microsoft.com/office/drawing/2014/chart" uri="{C3380CC4-5D6E-409C-BE32-E72D297353CC}">
              <c16:uniqueId val="{00000000-F6EE-4B4D-B574-22C4C5007B7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6EE-4B4D-B574-22C4C5007B7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6EE-4B4D-B574-22C4C5007B7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52</c:v>
                </c:pt>
                <c:pt idx="3">
                  <c:v>50</c:v>
                </c:pt>
                <c:pt idx="6">
                  <c:v>52</c:v>
                </c:pt>
                <c:pt idx="9">
                  <c:v>54</c:v>
                </c:pt>
                <c:pt idx="12">
                  <c:v>54</c:v>
                </c:pt>
              </c:numCache>
            </c:numRef>
          </c:val>
          <c:extLst>
            <c:ext xmlns:c16="http://schemas.microsoft.com/office/drawing/2014/chart" uri="{C3380CC4-5D6E-409C-BE32-E72D297353CC}">
              <c16:uniqueId val="{00000003-F6EE-4B4D-B574-22C4C5007B7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384</c:v>
                </c:pt>
                <c:pt idx="3">
                  <c:v>395</c:v>
                </c:pt>
                <c:pt idx="6">
                  <c:v>384</c:v>
                </c:pt>
                <c:pt idx="9">
                  <c:v>401</c:v>
                </c:pt>
                <c:pt idx="12">
                  <c:v>410</c:v>
                </c:pt>
              </c:numCache>
            </c:numRef>
          </c:val>
          <c:extLst>
            <c:ext xmlns:c16="http://schemas.microsoft.com/office/drawing/2014/chart" uri="{C3380CC4-5D6E-409C-BE32-E72D297353CC}">
              <c16:uniqueId val="{00000004-F6EE-4B4D-B574-22C4C5007B7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6EE-4B4D-B574-22C4C5007B7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6EE-4B4D-B574-22C4C5007B7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431</c:v>
                </c:pt>
                <c:pt idx="3">
                  <c:v>429</c:v>
                </c:pt>
                <c:pt idx="6">
                  <c:v>426</c:v>
                </c:pt>
                <c:pt idx="9">
                  <c:v>419</c:v>
                </c:pt>
                <c:pt idx="12">
                  <c:v>479</c:v>
                </c:pt>
              </c:numCache>
            </c:numRef>
          </c:val>
          <c:extLst>
            <c:ext xmlns:c16="http://schemas.microsoft.com/office/drawing/2014/chart" uri="{C3380CC4-5D6E-409C-BE32-E72D297353CC}">
              <c16:uniqueId val="{00000007-F6EE-4B4D-B574-22C4C5007B7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300</c:v>
                </c:pt>
                <c:pt idx="2">
                  <c:v>#N/A</c:v>
                </c:pt>
                <c:pt idx="3">
                  <c:v>#N/A</c:v>
                </c:pt>
                <c:pt idx="4">
                  <c:v>318</c:v>
                </c:pt>
                <c:pt idx="5">
                  <c:v>#N/A</c:v>
                </c:pt>
                <c:pt idx="6">
                  <c:v>#N/A</c:v>
                </c:pt>
                <c:pt idx="7">
                  <c:v>312</c:v>
                </c:pt>
                <c:pt idx="8">
                  <c:v>#N/A</c:v>
                </c:pt>
                <c:pt idx="9">
                  <c:v>#N/A</c:v>
                </c:pt>
                <c:pt idx="10">
                  <c:v>327</c:v>
                </c:pt>
                <c:pt idx="11">
                  <c:v>#N/A</c:v>
                </c:pt>
                <c:pt idx="12">
                  <c:v>#N/A</c:v>
                </c:pt>
                <c:pt idx="13">
                  <c:v>365</c:v>
                </c:pt>
                <c:pt idx="14">
                  <c:v>#N/A</c:v>
                </c:pt>
              </c:numCache>
            </c:numRef>
          </c:val>
          <c:smooth val="0"/>
          <c:extLst>
            <c:ext xmlns:c16="http://schemas.microsoft.com/office/drawing/2014/chart" uri="{C3380CC4-5D6E-409C-BE32-E72D297353CC}">
              <c16:uniqueId val="{00000008-F6EE-4B4D-B574-22C4C5007B7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5445</c:v>
                </c:pt>
                <c:pt idx="5">
                  <c:v>5485</c:v>
                </c:pt>
                <c:pt idx="8">
                  <c:v>6024</c:v>
                </c:pt>
                <c:pt idx="11">
                  <c:v>5706</c:v>
                </c:pt>
                <c:pt idx="14">
                  <c:v>5327</c:v>
                </c:pt>
              </c:numCache>
            </c:numRef>
          </c:val>
          <c:extLst>
            <c:ext xmlns:c16="http://schemas.microsoft.com/office/drawing/2014/chart" uri="{C3380CC4-5D6E-409C-BE32-E72D297353CC}">
              <c16:uniqueId val="{00000000-B539-4E61-B33D-B052F3F22A6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98</c:v>
                </c:pt>
                <c:pt idx="5">
                  <c:v>85</c:v>
                </c:pt>
                <c:pt idx="8">
                  <c:v>64</c:v>
                </c:pt>
                <c:pt idx="11">
                  <c:v>38</c:v>
                </c:pt>
                <c:pt idx="14">
                  <c:v>17</c:v>
                </c:pt>
              </c:numCache>
            </c:numRef>
          </c:val>
          <c:extLst>
            <c:ext xmlns:c16="http://schemas.microsoft.com/office/drawing/2014/chart" uri="{C3380CC4-5D6E-409C-BE32-E72D297353CC}">
              <c16:uniqueId val="{00000001-B539-4E61-B33D-B052F3F22A6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12619</c:v>
                </c:pt>
                <c:pt idx="5">
                  <c:v>12759</c:v>
                </c:pt>
                <c:pt idx="8">
                  <c:v>13217</c:v>
                </c:pt>
                <c:pt idx="11">
                  <c:v>13756</c:v>
                </c:pt>
                <c:pt idx="14">
                  <c:v>14271</c:v>
                </c:pt>
              </c:numCache>
            </c:numRef>
          </c:val>
          <c:extLst>
            <c:ext xmlns:c16="http://schemas.microsoft.com/office/drawing/2014/chart" uri="{C3380CC4-5D6E-409C-BE32-E72D297353CC}">
              <c16:uniqueId val="{00000002-B539-4E61-B33D-B052F3F22A6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539-4E61-B33D-B052F3F22A6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539-4E61-B33D-B052F3F22A6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539-4E61-B33D-B052F3F22A6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763</c:v>
                </c:pt>
                <c:pt idx="3">
                  <c:v>735</c:v>
                </c:pt>
                <c:pt idx="6">
                  <c:v>696</c:v>
                </c:pt>
                <c:pt idx="9">
                  <c:v>688</c:v>
                </c:pt>
                <c:pt idx="12">
                  <c:v>625</c:v>
                </c:pt>
              </c:numCache>
            </c:numRef>
          </c:val>
          <c:extLst>
            <c:ext xmlns:c16="http://schemas.microsoft.com/office/drawing/2014/chart" uri="{C3380CC4-5D6E-409C-BE32-E72D297353CC}">
              <c16:uniqueId val="{00000006-B539-4E61-B33D-B052F3F22A6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505</c:v>
                </c:pt>
                <c:pt idx="3">
                  <c:v>457</c:v>
                </c:pt>
                <c:pt idx="6">
                  <c:v>465</c:v>
                </c:pt>
                <c:pt idx="9">
                  <c:v>504</c:v>
                </c:pt>
                <c:pt idx="12">
                  <c:v>456</c:v>
                </c:pt>
              </c:numCache>
            </c:numRef>
          </c:val>
          <c:extLst>
            <c:ext xmlns:c16="http://schemas.microsoft.com/office/drawing/2014/chart" uri="{C3380CC4-5D6E-409C-BE32-E72D297353CC}">
              <c16:uniqueId val="{00000007-B539-4E61-B33D-B052F3F22A6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4934</c:v>
                </c:pt>
                <c:pt idx="3">
                  <c:v>4854</c:v>
                </c:pt>
                <c:pt idx="6">
                  <c:v>4500</c:v>
                </c:pt>
                <c:pt idx="9">
                  <c:v>4212</c:v>
                </c:pt>
                <c:pt idx="12">
                  <c:v>3940</c:v>
                </c:pt>
              </c:numCache>
            </c:numRef>
          </c:val>
          <c:extLst>
            <c:ext xmlns:c16="http://schemas.microsoft.com/office/drawing/2014/chart" uri="{C3380CC4-5D6E-409C-BE32-E72D297353CC}">
              <c16:uniqueId val="{00000008-B539-4E61-B33D-B052F3F22A6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7</c:v>
                </c:pt>
                <c:pt idx="3">
                  <c:v>7</c:v>
                </c:pt>
                <c:pt idx="6">
                  <c:v>7</c:v>
                </c:pt>
                <c:pt idx="9">
                  <c:v>7</c:v>
                </c:pt>
                <c:pt idx="12">
                  <c:v>7</c:v>
                </c:pt>
              </c:numCache>
            </c:numRef>
          </c:val>
          <c:extLst>
            <c:ext xmlns:c16="http://schemas.microsoft.com/office/drawing/2014/chart" uri="{C3380CC4-5D6E-409C-BE32-E72D297353CC}">
              <c16:uniqueId val="{00000009-B539-4E61-B33D-B052F3F22A6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4698</c:v>
                </c:pt>
                <c:pt idx="3">
                  <c:v>4870</c:v>
                </c:pt>
                <c:pt idx="6">
                  <c:v>5189</c:v>
                </c:pt>
                <c:pt idx="9">
                  <c:v>5061</c:v>
                </c:pt>
                <c:pt idx="12">
                  <c:v>4737</c:v>
                </c:pt>
              </c:numCache>
            </c:numRef>
          </c:val>
          <c:extLst>
            <c:ext xmlns:c16="http://schemas.microsoft.com/office/drawing/2014/chart" uri="{C3380CC4-5D6E-409C-BE32-E72D297353CC}">
              <c16:uniqueId val="{0000000A-B539-4E61-B33D-B052F3F22A6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539-4E61-B33D-B052F3F22A6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806</c:v>
                </c:pt>
                <c:pt idx="1">
                  <c:v>860</c:v>
                </c:pt>
                <c:pt idx="2">
                  <c:v>954</c:v>
                </c:pt>
              </c:numCache>
            </c:numRef>
          </c:val>
          <c:extLst>
            <c:ext xmlns:c16="http://schemas.microsoft.com/office/drawing/2014/chart" uri="{C3380CC4-5D6E-409C-BE32-E72D297353CC}">
              <c16:uniqueId val="{00000000-7C6D-4539-A639-94926778A5E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1041</c:v>
                </c:pt>
                <c:pt idx="1">
                  <c:v>1150</c:v>
                </c:pt>
                <c:pt idx="2">
                  <c:v>1194</c:v>
                </c:pt>
              </c:numCache>
            </c:numRef>
          </c:val>
          <c:extLst>
            <c:ext xmlns:c16="http://schemas.microsoft.com/office/drawing/2014/chart" uri="{C3380CC4-5D6E-409C-BE32-E72D297353CC}">
              <c16:uniqueId val="{00000001-7C6D-4539-A639-94926778A5E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10604</c:v>
                </c:pt>
                <c:pt idx="1">
                  <c:v>10972</c:v>
                </c:pt>
                <c:pt idx="2">
                  <c:v>11325</c:v>
                </c:pt>
              </c:numCache>
            </c:numRef>
          </c:val>
          <c:extLst>
            <c:ext xmlns:c16="http://schemas.microsoft.com/office/drawing/2014/chart" uri="{C3380CC4-5D6E-409C-BE32-E72D297353CC}">
              <c16:uniqueId val="{00000002-7C6D-4539-A639-94926778A5E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佐賀県江北町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9,593
9,516
24.88
6,914,640
6,588,820
95,142
3,338,016
4,737,046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ほぼ横ばいで推移しており、類似団体平均値と同水準である。人口はほぼ横ばいで推移しており、今後も大幅な税収増は見込めない中、大型事業で発行した地方債の償還等により歳出の増加が見込まれるため、財政力指数は下降すると見込んでいる。</a:t>
          </a:r>
        </a:p>
        <a:p>
          <a:r>
            <a:rPr kumimoji="1" lang="ja-JP" altLang="en-US" sz="1300">
              <a:latin typeface="ＭＳ Ｐゴシック" panose="020B0600070205080204" pitchFamily="50" charset="-128"/>
              <a:ea typeface="ＭＳ Ｐゴシック" panose="020B0600070205080204" pitchFamily="50" charset="-128"/>
            </a:rPr>
            <a:t>事業の見直し及び施策の重点化等により歳出の削減等を行い財政の健全化を図る。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31045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2704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3122</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4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31045</xdr:rowOff>
    </xdr:from>
    <xdr:to>
      <xdr:col>24</xdr:col>
      <xdr:colOff>12700</xdr:colOff>
      <xdr:row>44</xdr:row>
      <xdr:rowOff>31045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57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79022</xdr:rowOff>
    </xdr:from>
    <xdr:to>
      <xdr:col>23</xdr:col>
      <xdr:colOff>133350</xdr:colOff>
      <xdr:row>42</xdr:row>
      <xdr:rowOff>92428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27992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13705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65617</xdr:rowOff>
    </xdr:from>
    <xdr:to>
      <xdr:col>19</xdr:col>
      <xdr:colOff>133350</xdr:colOff>
      <xdr:row>42</xdr:row>
      <xdr:rowOff>79022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2665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114599</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31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38805</xdr:rowOff>
    </xdr:from>
    <xdr:to>
      <xdr:col>15</xdr:col>
      <xdr:colOff>82550</xdr:colOff>
      <xdr:row>42</xdr:row>
      <xdr:rowOff>65617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23970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38805</xdr:rowOff>
    </xdr:from>
    <xdr:to>
      <xdr:col>11</xdr:col>
      <xdr:colOff>31750</xdr:colOff>
      <xdr:row>42</xdr:row>
      <xdr:rowOff>52211</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2397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159455</xdr:rowOff>
    </xdr:from>
    <xdr:to>
      <xdr:col>11</xdr:col>
      <xdr:colOff>82550</xdr:colOff>
      <xdr:row>42</xdr:row>
      <xdr:rowOff>89605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74382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159455</xdr:rowOff>
    </xdr:from>
    <xdr:to>
      <xdr:col>7</xdr:col>
      <xdr:colOff>31750</xdr:colOff>
      <xdr:row>42</xdr:row>
      <xdr:rowOff>89605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99782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58155</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28222</xdr:rowOff>
    </xdr:from>
    <xdr:to>
      <xdr:col>19</xdr:col>
      <xdr:colOff>184150</xdr:colOff>
      <xdr:row>42</xdr:row>
      <xdr:rowOff>129822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14817</xdr:rowOff>
    </xdr:from>
    <xdr:to>
      <xdr:col>15</xdr:col>
      <xdr:colOff>133350</xdr:colOff>
      <xdr:row>42</xdr:row>
      <xdr:rowOff>116417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159455</xdr:rowOff>
    </xdr:from>
    <xdr:to>
      <xdr:col>11</xdr:col>
      <xdr:colOff>82550</xdr:colOff>
      <xdr:row>42</xdr:row>
      <xdr:rowOff>89605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99782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1411</xdr:rowOff>
    </xdr:from>
    <xdr:to>
      <xdr:col>7</xdr:col>
      <xdr:colOff>31750</xdr:colOff>
      <xdr:row>42</xdr:row>
      <xdr:rowOff>103011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87788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年度の経常収支比率は扶助費、公債費等の増加により昨年度より</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今後も税収の大幅な増加は見込めない中でさらに扶助費及び公債費の増加が見込まれるため、経常収支比率は</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％台で推移するものと見込まれるため、既存事業の見直しを行うなどの経常的経費の縮減に努める。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10371</xdr:rowOff>
    </xdr:from>
    <xdr:to>
      <xdr:col>23</xdr:col>
      <xdr:colOff>133350</xdr:colOff>
      <xdr:row>66</xdr:row>
      <xdr:rowOff>130810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54471"/>
          <a:ext cx="0" cy="14920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102887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96748</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10371</xdr:rowOff>
    </xdr:from>
    <xdr:to>
      <xdr:col>24</xdr:col>
      <xdr:colOff>12700</xdr:colOff>
      <xdr:row>58</xdr:row>
      <xdr:rowOff>10371</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32385</xdr:rowOff>
    </xdr:from>
    <xdr:to>
      <xdr:col>23</xdr:col>
      <xdr:colOff>133350</xdr:colOff>
      <xdr:row>62</xdr:row>
      <xdr:rowOff>169121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662285"/>
          <a:ext cx="8382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42350</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00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25823</xdr:rowOff>
    </xdr:from>
    <xdr:to>
      <xdr:col>23</xdr:col>
      <xdr:colOff>184150</xdr:colOff>
      <xdr:row>62</xdr:row>
      <xdr:rowOff>127423</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150071</xdr:rowOff>
    </xdr:from>
    <xdr:to>
      <xdr:col>19</xdr:col>
      <xdr:colOff>133350</xdr:colOff>
      <xdr:row>62</xdr:row>
      <xdr:rowOff>32385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437071"/>
          <a:ext cx="889000" cy="22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161079</xdr:rowOff>
    </xdr:from>
    <xdr:to>
      <xdr:col>19</xdr:col>
      <xdr:colOff>184150</xdr:colOff>
      <xdr:row>62</xdr:row>
      <xdr:rowOff>91229</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76006</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0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150071</xdr:rowOff>
    </xdr:from>
    <xdr:to>
      <xdr:col>15</xdr:col>
      <xdr:colOff>82550</xdr:colOff>
      <xdr:row>63</xdr:row>
      <xdr:rowOff>66040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437071"/>
          <a:ext cx="889000" cy="43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28363</xdr:rowOff>
    </xdr:from>
    <xdr:to>
      <xdr:col>15</xdr:col>
      <xdr:colOff>133350</xdr:colOff>
      <xdr:row>61</xdr:row>
      <xdr:rowOff>129963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114740</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49954</xdr:rowOff>
    </xdr:from>
    <xdr:to>
      <xdr:col>11</xdr:col>
      <xdr:colOff>31750</xdr:colOff>
      <xdr:row>63</xdr:row>
      <xdr:rowOff>66040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85130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122344</xdr:rowOff>
    </xdr:from>
    <xdr:to>
      <xdr:col>11</xdr:col>
      <xdr:colOff>82550</xdr:colOff>
      <xdr:row>63</xdr:row>
      <xdr:rowOff>52494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62671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102887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118321</xdr:rowOff>
    </xdr:from>
    <xdr:to>
      <xdr:col>23</xdr:col>
      <xdr:colOff>184150</xdr:colOff>
      <xdr:row>63</xdr:row>
      <xdr:rowOff>48471</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7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90398</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720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153035</xdr:rowOff>
    </xdr:from>
    <xdr:to>
      <xdr:col>19</xdr:col>
      <xdr:colOff>184150</xdr:colOff>
      <xdr:row>62</xdr:row>
      <xdr:rowOff>83185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93362</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38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99271</xdr:rowOff>
    </xdr:from>
    <xdr:to>
      <xdr:col>15</xdr:col>
      <xdr:colOff>133350</xdr:colOff>
      <xdr:row>61</xdr:row>
      <xdr:rowOff>29421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3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39598</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155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15240</xdr:rowOff>
    </xdr:from>
    <xdr:to>
      <xdr:col>11</xdr:col>
      <xdr:colOff>82550</xdr:colOff>
      <xdr:row>63</xdr:row>
      <xdr:rowOff>116840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101617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170604</xdr:rowOff>
    </xdr:from>
    <xdr:to>
      <xdr:col>7</xdr:col>
      <xdr:colOff>31750</xdr:colOff>
      <xdr:row>63</xdr:row>
      <xdr:rowOff>100754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85531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[226,219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a:t>
          </a:r>
          <a:r>
            <a:rPr kumimoji="1" lang="en-US" altLang="ja-JP" sz="1300">
              <a:latin typeface="ＭＳ Ｐゴシック" panose="020B0600070205080204" pitchFamily="50" charset="-128"/>
              <a:ea typeface="ＭＳ Ｐゴシック" panose="020B0600070205080204" pitchFamily="50" charset="-128"/>
            </a:rPr>
            <a:t>226,219</a:t>
          </a:r>
          <a:r>
            <a:rPr kumimoji="1" lang="ja-JP" altLang="en-US" sz="1300">
              <a:latin typeface="ＭＳ Ｐゴシック" panose="020B0600070205080204" pitchFamily="50" charset="-128"/>
              <a:ea typeface="ＭＳ Ｐゴシック" panose="020B0600070205080204" pitchFamily="50" charset="-128"/>
            </a:rPr>
            <a:t>円で昨年度より</a:t>
          </a:r>
          <a:r>
            <a:rPr kumimoji="1" lang="en-US" altLang="ja-JP" sz="1300">
              <a:latin typeface="ＭＳ Ｐゴシック" panose="020B0600070205080204" pitchFamily="50" charset="-128"/>
              <a:ea typeface="ＭＳ Ｐゴシック" panose="020B0600070205080204" pitchFamily="50" charset="-128"/>
            </a:rPr>
            <a:t>308</a:t>
          </a:r>
          <a:r>
            <a:rPr kumimoji="1" lang="ja-JP" altLang="en-US" sz="1300">
              <a:latin typeface="ＭＳ Ｐゴシック" panose="020B0600070205080204" pitchFamily="50" charset="-128"/>
              <a:ea typeface="ＭＳ Ｐゴシック" panose="020B0600070205080204" pitchFamily="50" charset="-128"/>
            </a:rPr>
            <a:t>円の増となった。類似団体平均値よりも下回っているものの、県平均値と比較すると依然として高い水準にある。今後は施設の老朽化に伴う維持管理費の増加も見込まれるため、事務の見直し等を行い、最小の経費で最大の行政サービスが提供できるよう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117515</xdr:rowOff>
    </xdr:from>
    <xdr:to>
      <xdr:col>23</xdr:col>
      <xdr:colOff>133350</xdr:colOff>
      <xdr:row>89</xdr:row>
      <xdr:rowOff>155832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4965"/>
          <a:ext cx="0" cy="14099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127909</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8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155832</xdr:rowOff>
    </xdr:from>
    <xdr:to>
      <xdr:col>24</xdr:col>
      <xdr:colOff>12700</xdr:colOff>
      <xdr:row>89</xdr:row>
      <xdr:rowOff>155832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1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32442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4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117515</xdr:rowOff>
    </xdr:from>
    <xdr:to>
      <xdr:col>24</xdr:col>
      <xdr:colOff>12700</xdr:colOff>
      <xdr:row>81</xdr:row>
      <xdr:rowOff>117515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44613</xdr:rowOff>
    </xdr:from>
    <xdr:to>
      <xdr:col>23</xdr:col>
      <xdr:colOff>133350</xdr:colOff>
      <xdr:row>82</xdr:row>
      <xdr:rowOff>45025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03513"/>
          <a:ext cx="8382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66085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249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94008</xdr:rowOff>
    </xdr:from>
    <xdr:to>
      <xdr:col>23</xdr:col>
      <xdr:colOff>184150</xdr:colOff>
      <xdr:row>83</xdr:row>
      <xdr:rowOff>24158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5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1183</xdr:rowOff>
    </xdr:from>
    <xdr:to>
      <xdr:col>19</xdr:col>
      <xdr:colOff>133350</xdr:colOff>
      <xdr:row>82</xdr:row>
      <xdr:rowOff>44613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60083"/>
          <a:ext cx="889000" cy="4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82220</xdr:rowOff>
    </xdr:from>
    <xdr:to>
      <xdr:col>19</xdr:col>
      <xdr:colOff>184150</xdr:colOff>
      <xdr:row>83</xdr:row>
      <xdr:rowOff>12370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4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168597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27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163688</xdr:rowOff>
    </xdr:from>
    <xdr:to>
      <xdr:col>15</xdr:col>
      <xdr:colOff>82550</xdr:colOff>
      <xdr:row>82</xdr:row>
      <xdr:rowOff>1183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51138"/>
          <a:ext cx="889000" cy="8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59311</xdr:rowOff>
    </xdr:from>
    <xdr:to>
      <xdr:col>15</xdr:col>
      <xdr:colOff>133350</xdr:colOff>
      <xdr:row>82</xdr:row>
      <xdr:rowOff>160911</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145688</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04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133938</xdr:rowOff>
    </xdr:from>
    <xdr:to>
      <xdr:col>11</xdr:col>
      <xdr:colOff>31750</xdr:colOff>
      <xdr:row>81</xdr:row>
      <xdr:rowOff>163688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21388"/>
          <a:ext cx="889000" cy="2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45208</xdr:rowOff>
    </xdr:from>
    <xdr:to>
      <xdr:col>11</xdr:col>
      <xdr:colOff>82550</xdr:colOff>
      <xdr:row>82</xdr:row>
      <xdr:rowOff>146808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0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131585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9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22237</xdr:rowOff>
    </xdr:from>
    <xdr:to>
      <xdr:col>7</xdr:col>
      <xdr:colOff>31750</xdr:colOff>
      <xdr:row>82</xdr:row>
      <xdr:rowOff>123837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8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108614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67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165675</xdr:rowOff>
    </xdr:from>
    <xdr:to>
      <xdr:col>23</xdr:col>
      <xdr:colOff>184150</xdr:colOff>
      <xdr:row>82</xdr:row>
      <xdr:rowOff>95825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5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86952</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7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165263</xdr:rowOff>
    </xdr:from>
    <xdr:to>
      <xdr:col>19</xdr:col>
      <xdr:colOff>184150</xdr:colOff>
      <xdr:row>82</xdr:row>
      <xdr:rowOff>95413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5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105590</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21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121833</xdr:rowOff>
    </xdr:from>
    <xdr:to>
      <xdr:col>15</xdr:col>
      <xdr:colOff>133350</xdr:colOff>
      <xdr:row>82</xdr:row>
      <xdr:rowOff>51983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62160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78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112888</xdr:rowOff>
    </xdr:from>
    <xdr:to>
      <xdr:col>11</xdr:col>
      <xdr:colOff>82550</xdr:colOff>
      <xdr:row>82</xdr:row>
      <xdr:rowOff>43038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0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53215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69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83138</xdr:rowOff>
    </xdr:from>
    <xdr:to>
      <xdr:col>7</xdr:col>
      <xdr:colOff>31750</xdr:colOff>
      <xdr:row>82</xdr:row>
      <xdr:rowOff>13288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7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23465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3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ラスパイレス指数は、類似団体平均値及び全国町村平均値ともに上回っている。今後も県に準じ、給与制度の適正化に努める。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89</xdr:row>
      <xdr:rowOff>127302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54705"/>
          <a:ext cx="0" cy="1631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56545</xdr:rowOff>
    </xdr:from>
    <xdr:to>
      <xdr:col>81</xdr:col>
      <xdr:colOff>44450</xdr:colOff>
      <xdr:row>87</xdr:row>
      <xdr:rowOff>68036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972695"/>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33564</xdr:rowOff>
    </xdr:from>
    <xdr:to>
      <xdr:col>77</xdr:col>
      <xdr:colOff>44450</xdr:colOff>
      <xdr:row>87</xdr:row>
      <xdr:rowOff>56545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949714"/>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36182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3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33564</xdr:rowOff>
    </xdr:from>
    <xdr:to>
      <xdr:col>72</xdr:col>
      <xdr:colOff>203200</xdr:colOff>
      <xdr:row>87</xdr:row>
      <xdr:rowOff>79527</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949714"/>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95855</xdr:rowOff>
    </xdr:from>
    <xdr:to>
      <xdr:col>73</xdr:col>
      <xdr:colOff>44450</xdr:colOff>
      <xdr:row>86</xdr:row>
      <xdr:rowOff>26005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36182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3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79527</xdr:rowOff>
    </xdr:from>
    <xdr:to>
      <xdr:col>68</xdr:col>
      <xdr:colOff>152400</xdr:colOff>
      <xdr:row>87</xdr:row>
      <xdr:rowOff>125488</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995677"/>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138689</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17236</xdr:rowOff>
    </xdr:from>
    <xdr:to>
      <xdr:col>81</xdr:col>
      <xdr:colOff>95250</xdr:colOff>
      <xdr:row>87</xdr:row>
      <xdr:rowOff>118836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160763</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90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5745</xdr:rowOff>
    </xdr:from>
    <xdr:to>
      <xdr:col>77</xdr:col>
      <xdr:colOff>95250</xdr:colOff>
      <xdr:row>87</xdr:row>
      <xdr:rowOff>107345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9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92122</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00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154214</xdr:rowOff>
    </xdr:from>
    <xdr:to>
      <xdr:col>73</xdr:col>
      <xdr:colOff>44450</xdr:colOff>
      <xdr:row>87</xdr:row>
      <xdr:rowOff>84364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69141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28727</xdr:rowOff>
    </xdr:from>
    <xdr:to>
      <xdr:col>68</xdr:col>
      <xdr:colOff>203200</xdr:colOff>
      <xdr:row>87</xdr:row>
      <xdr:rowOff>130327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115104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03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74688</xdr:rowOff>
    </xdr:from>
    <xdr:to>
      <xdr:col>64</xdr:col>
      <xdr:colOff>152400</xdr:colOff>
      <xdr:row>88</xdr:row>
      <xdr:rowOff>4838</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161065</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07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人口千人当たり職員数は、類似団体平均値と比較して</a:t>
          </a:r>
          <a:r>
            <a:rPr kumimoji="1" lang="en-US" altLang="ja-JP" sz="1300">
              <a:latin typeface="ＭＳ Ｐゴシック" panose="020B0600070205080204" pitchFamily="50" charset="-128"/>
              <a:ea typeface="ＭＳ Ｐゴシック" panose="020B0600070205080204" pitchFamily="50" charset="-128"/>
            </a:rPr>
            <a:t>5.01</a:t>
          </a:r>
          <a:r>
            <a:rPr kumimoji="1" lang="ja-JP" altLang="en-US" sz="1300">
              <a:latin typeface="ＭＳ Ｐゴシック" panose="020B0600070205080204" pitchFamily="50" charset="-128"/>
              <a:ea typeface="ＭＳ Ｐゴシック" panose="020B0600070205080204" pitchFamily="50" charset="-128"/>
            </a:rPr>
            <a:t>人少ない状況である。</a:t>
          </a:r>
        </a:p>
        <a:p>
          <a:r>
            <a:rPr kumimoji="1" lang="ja-JP" altLang="en-US" sz="1300">
              <a:latin typeface="ＭＳ Ｐゴシック" panose="020B0600070205080204" pitchFamily="50" charset="-128"/>
              <a:ea typeface="ＭＳ Ｐゴシック" panose="020B0600070205080204" pitchFamily="50" charset="-128"/>
            </a:rPr>
            <a:t>再任用職員及び会計年度任用職員制度の有効活用を行い、住民サービスの低下にならないよう努めながら、適切な定員管理を行っていく。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122047</xdr:rowOff>
    </xdr:from>
    <xdr:to>
      <xdr:col>81</xdr:col>
      <xdr:colOff>44450</xdr:colOff>
      <xdr:row>66</xdr:row>
      <xdr:rowOff>154136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37597"/>
          <a:ext cx="0" cy="123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126213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154136</xdr:rowOff>
    </xdr:from>
    <xdr:to>
      <xdr:col>81</xdr:col>
      <xdr:colOff>133350</xdr:colOff>
      <xdr:row>66</xdr:row>
      <xdr:rowOff>154136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6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36974</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8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122047</xdr:rowOff>
    </xdr:from>
    <xdr:to>
      <xdr:col>81</xdr:col>
      <xdr:colOff>133350</xdr:colOff>
      <xdr:row>59</xdr:row>
      <xdr:rowOff>122047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39074</xdr:rowOff>
    </xdr:from>
    <xdr:to>
      <xdr:col>81</xdr:col>
      <xdr:colOff>44450</xdr:colOff>
      <xdr:row>60</xdr:row>
      <xdr:rowOff>71247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326074"/>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20421</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5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48344</xdr:rowOff>
    </xdr:from>
    <xdr:to>
      <xdr:col>81</xdr:col>
      <xdr:colOff>95250</xdr:colOff>
      <xdr:row>62</xdr:row>
      <xdr:rowOff>149944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71247</xdr:rowOff>
    </xdr:from>
    <xdr:to>
      <xdr:col>77</xdr:col>
      <xdr:colOff>44450</xdr:colOff>
      <xdr:row>60</xdr:row>
      <xdr:rowOff>75269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358247"/>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21802</xdr:rowOff>
    </xdr:from>
    <xdr:to>
      <xdr:col>77</xdr:col>
      <xdr:colOff>95250</xdr:colOff>
      <xdr:row>62</xdr:row>
      <xdr:rowOff>123402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108179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38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72051</xdr:rowOff>
    </xdr:from>
    <xdr:to>
      <xdr:col>72</xdr:col>
      <xdr:colOff>203200</xdr:colOff>
      <xdr:row>60</xdr:row>
      <xdr:rowOff>75269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359051"/>
          <a:ext cx="889000" cy="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18584</xdr:rowOff>
    </xdr:from>
    <xdr:to>
      <xdr:col>73</xdr:col>
      <xdr:colOff>44450</xdr:colOff>
      <xdr:row>62</xdr:row>
      <xdr:rowOff>120184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104961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734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60791</xdr:rowOff>
    </xdr:from>
    <xdr:to>
      <xdr:col>68</xdr:col>
      <xdr:colOff>152400</xdr:colOff>
      <xdr:row>60</xdr:row>
      <xdr:rowOff>72051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347791"/>
          <a:ext cx="889000" cy="1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100940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7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16976</xdr:rowOff>
    </xdr:from>
    <xdr:to>
      <xdr:col>64</xdr:col>
      <xdr:colOff>152400</xdr:colOff>
      <xdr:row>62</xdr:row>
      <xdr:rowOff>118576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103353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73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159724</xdr:rowOff>
    </xdr:from>
    <xdr:to>
      <xdr:col>81</xdr:col>
      <xdr:colOff>95250</xdr:colOff>
      <xdr:row>60</xdr:row>
      <xdr:rowOff>89874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27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81001</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196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20447</xdr:rowOff>
    </xdr:from>
    <xdr:to>
      <xdr:col>77</xdr:col>
      <xdr:colOff>95250</xdr:colOff>
      <xdr:row>60</xdr:row>
      <xdr:rowOff>122047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30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132224</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076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24469</xdr:rowOff>
    </xdr:from>
    <xdr:to>
      <xdr:col>73</xdr:col>
      <xdr:colOff>44450</xdr:colOff>
      <xdr:row>60</xdr:row>
      <xdr:rowOff>126069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31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136246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080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21251</xdr:rowOff>
    </xdr:from>
    <xdr:to>
      <xdr:col>68</xdr:col>
      <xdr:colOff>203200</xdr:colOff>
      <xdr:row>60</xdr:row>
      <xdr:rowOff>122851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30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133028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077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9991</xdr:rowOff>
    </xdr:from>
    <xdr:to>
      <xdr:col>64</xdr:col>
      <xdr:colOff>152400</xdr:colOff>
      <xdr:row>60</xdr:row>
      <xdr:rowOff>111591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29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121768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06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実質公債費比率は、依然として類似団体平均値及び県平均値を上回っている。起債依存型の事業が多いことや、下水道事業債償還金が増加していること等が要因である。さらに令和</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年度にかけて地方債償還金が増加する見込みであることから、今後控えている大規模な事業計画の整理・縮小を図りつつ、交付税算入率が高い地方債を活用するなど、財政運営の健全化に努める。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51562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212840"/>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23639</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51562</xdr:rowOff>
    </xdr:from>
    <xdr:to>
      <xdr:col>81</xdr:col>
      <xdr:colOff>133350</xdr:colOff>
      <xdr:row>45</xdr:row>
      <xdr:rowOff>51562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6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37338</xdr:rowOff>
    </xdr:from>
    <xdr:to>
      <xdr:col>81</xdr:col>
      <xdr:colOff>44450</xdr:colOff>
      <xdr:row>43</xdr:row>
      <xdr:rowOff>56642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40968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160291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846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37338</xdr:rowOff>
    </xdr:from>
    <xdr:to>
      <xdr:col>77</xdr:col>
      <xdr:colOff>44450</xdr:colOff>
      <xdr:row>43</xdr:row>
      <xdr:rowOff>75946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40968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134112</xdr:rowOff>
    </xdr:from>
    <xdr:to>
      <xdr:col>77</xdr:col>
      <xdr:colOff>95250</xdr:colOff>
      <xdr:row>41</xdr:row>
      <xdr:rowOff>64262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74439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76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75946</xdr:rowOff>
    </xdr:from>
    <xdr:to>
      <xdr:col>72</xdr:col>
      <xdr:colOff>203200</xdr:colOff>
      <xdr:row>43</xdr:row>
      <xdr:rowOff>85598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44829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153416</xdr:rowOff>
    </xdr:from>
    <xdr:to>
      <xdr:col>73</xdr:col>
      <xdr:colOff>44450</xdr:colOff>
      <xdr:row>41</xdr:row>
      <xdr:rowOff>83566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93743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160528</xdr:rowOff>
    </xdr:from>
    <xdr:to>
      <xdr:col>68</xdr:col>
      <xdr:colOff>152400</xdr:colOff>
      <xdr:row>43</xdr:row>
      <xdr:rowOff>85598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736142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142003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142003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5842</xdr:rowOff>
    </xdr:from>
    <xdr:to>
      <xdr:col>81</xdr:col>
      <xdr:colOff>95250</xdr:colOff>
      <xdr:row>43</xdr:row>
      <xdr:rowOff>107442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37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149369</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35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157988</xdr:rowOff>
    </xdr:from>
    <xdr:to>
      <xdr:col>77</xdr:col>
      <xdr:colOff>95250</xdr:colOff>
      <xdr:row>43</xdr:row>
      <xdr:rowOff>88138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72915</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445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25146</xdr:rowOff>
    </xdr:from>
    <xdr:to>
      <xdr:col>73</xdr:col>
      <xdr:colOff>44450</xdr:colOff>
      <xdr:row>43</xdr:row>
      <xdr:rowOff>126746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39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111523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48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34798</xdr:rowOff>
    </xdr:from>
    <xdr:to>
      <xdr:col>68</xdr:col>
      <xdr:colOff>203200</xdr:colOff>
      <xdr:row>43</xdr:row>
      <xdr:rowOff>136398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121175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49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109728</xdr:rowOff>
    </xdr:from>
    <xdr:to>
      <xdr:col>64</xdr:col>
      <xdr:colOff>152400</xdr:colOff>
      <xdr:row>43</xdr:row>
      <xdr:rowOff>39878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24655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将来負担比率は、将来負担額を充当可能な財源等が大きく上回っているため、令和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年度においても算定されなかった。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139065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597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111142</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139065</xdr:rowOff>
    </xdr:from>
    <xdr:to>
      <xdr:col>81</xdr:col>
      <xdr:colOff>133350</xdr:colOff>
      <xdr:row>22</xdr:row>
      <xdr:rowOff>139065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1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92166</xdr:rowOff>
    </xdr:from>
    <xdr:to>
      <xdr:col>68</xdr:col>
      <xdr:colOff>203200</xdr:colOff>
      <xdr:row>14</xdr:row>
      <xdr:rowOff>22316</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32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32493</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08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85271</xdr:rowOff>
    </xdr:from>
    <xdr:to>
      <xdr:col>64</xdr:col>
      <xdr:colOff>152400</xdr:colOff>
      <xdr:row>14</xdr:row>
      <xdr:rowOff>15421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31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25598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082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佐賀県江北町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9,593
9,516
24.88
6,914,640
6,588,820
95,142
3,338,016
4,737,046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人件費は、類似団体平均値よりもやや低い水準で推移しており、昨年度から同様である。今後も、再任用職員及び会計年度任用職員等の効果的な活用を行いながら、適正な人員管理に努める。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66040</xdr:rowOff>
    </xdr:from>
    <xdr:to>
      <xdr:col>24</xdr:col>
      <xdr:colOff>25400</xdr:colOff>
      <xdr:row>36</xdr:row>
      <xdr:rowOff>66040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382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161290</xdr:rowOff>
    </xdr:from>
    <xdr:to>
      <xdr:col>19</xdr:col>
      <xdr:colOff>187325</xdr:colOff>
      <xdr:row>36</xdr:row>
      <xdr:rowOff>66040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620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161290</xdr:rowOff>
    </xdr:from>
    <xdr:to>
      <xdr:col>15</xdr:col>
      <xdr:colOff>98425</xdr:colOff>
      <xdr:row>37</xdr:row>
      <xdr:rowOff>31750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6204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31750</xdr:rowOff>
    </xdr:from>
    <xdr:to>
      <xdr:col>11</xdr:col>
      <xdr:colOff>9525</xdr:colOff>
      <xdr:row>37</xdr:row>
      <xdr:rowOff>46990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75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156210</xdr:rowOff>
    </xdr:from>
    <xdr:to>
      <xdr:col>11</xdr:col>
      <xdr:colOff>60325</xdr:colOff>
      <xdr:row>38</xdr:row>
      <xdr:rowOff>86360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71137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31767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15240</xdr:rowOff>
    </xdr:from>
    <xdr:to>
      <xdr:col>20</xdr:col>
      <xdr:colOff>38100</xdr:colOff>
      <xdr:row>36</xdr:row>
      <xdr:rowOff>116840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110490</xdr:rowOff>
    </xdr:from>
    <xdr:to>
      <xdr:col>15</xdr:col>
      <xdr:colOff>149225</xdr:colOff>
      <xdr:row>36</xdr:row>
      <xdr:rowOff>40640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50817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152400</xdr:rowOff>
    </xdr:from>
    <xdr:to>
      <xdr:col>11</xdr:col>
      <xdr:colOff>60325</xdr:colOff>
      <xdr:row>37</xdr:row>
      <xdr:rowOff>82550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92727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167640</xdr:rowOff>
    </xdr:from>
    <xdr:to>
      <xdr:col>6</xdr:col>
      <xdr:colOff>171450</xdr:colOff>
      <xdr:row>37</xdr:row>
      <xdr:rowOff>97790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107967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物件費は類似団体平均値より</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ポイント下回っているが、昨年度と比較して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燃料費高騰による、光熱水費の増加等が要因である。</a:t>
          </a:r>
        </a:p>
        <a:p>
          <a:r>
            <a:rPr kumimoji="1" lang="ja-JP" altLang="en-US" sz="1300">
              <a:latin typeface="ＭＳ Ｐゴシック" panose="020B0600070205080204" pitchFamily="50" charset="-128"/>
              <a:ea typeface="ＭＳ Ｐゴシック" panose="020B0600070205080204" pitchFamily="50" charset="-128"/>
            </a:rPr>
            <a:t>必要備品や設備の調達をリース方式で行っており今後の物件費は微増傾向で推移すると見込まれるため、節減意識を持って費用の抑制に努める。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1270</xdr:rowOff>
    </xdr:from>
    <xdr:to>
      <xdr:col>82</xdr:col>
      <xdr:colOff>107950</xdr:colOff>
      <xdr:row>20</xdr:row>
      <xdr:rowOff>122428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7302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87647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1270</xdr:rowOff>
    </xdr:from>
    <xdr:to>
      <xdr:col>82</xdr:col>
      <xdr:colOff>196850</xdr:colOff>
      <xdr:row>15</xdr:row>
      <xdr:rowOff>1270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94996</xdr:rowOff>
    </xdr:from>
    <xdr:to>
      <xdr:col>82</xdr:col>
      <xdr:colOff>107950</xdr:colOff>
      <xdr:row>16</xdr:row>
      <xdr:rowOff>99568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8381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53848</xdr:rowOff>
    </xdr:from>
    <xdr:to>
      <xdr:col>78</xdr:col>
      <xdr:colOff>69850</xdr:colOff>
      <xdr:row>16</xdr:row>
      <xdr:rowOff>94996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7970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55135</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69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53848</xdr:rowOff>
    </xdr:from>
    <xdr:to>
      <xdr:col>73</xdr:col>
      <xdr:colOff>180975</xdr:colOff>
      <xdr:row>16</xdr:row>
      <xdr:rowOff>131572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79704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85344</xdr:rowOff>
    </xdr:from>
    <xdr:to>
      <xdr:col>74</xdr:col>
      <xdr:colOff>31750</xdr:colOff>
      <xdr:row>17</xdr:row>
      <xdr:rowOff>15494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271</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91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58420</xdr:rowOff>
    </xdr:from>
    <xdr:to>
      <xdr:col>69</xdr:col>
      <xdr:colOff>92075</xdr:colOff>
      <xdr:row>16</xdr:row>
      <xdr:rowOff>131572</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80162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121920</xdr:rowOff>
    </xdr:from>
    <xdr:to>
      <xdr:col>69</xdr:col>
      <xdr:colOff>142875</xdr:colOff>
      <xdr:row>17</xdr:row>
      <xdr:rowOff>52070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36847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5334</xdr:rowOff>
    </xdr:from>
    <xdr:to>
      <xdr:col>65</xdr:col>
      <xdr:colOff>53975</xdr:colOff>
      <xdr:row>17</xdr:row>
      <xdr:rowOff>106934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91711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48768</xdr:rowOff>
    </xdr:from>
    <xdr:to>
      <xdr:col>82</xdr:col>
      <xdr:colOff>158750</xdr:colOff>
      <xdr:row>16</xdr:row>
      <xdr:rowOff>150368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79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65295</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63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44196</xdr:rowOff>
    </xdr:from>
    <xdr:to>
      <xdr:col>78</xdr:col>
      <xdr:colOff>120650</xdr:colOff>
      <xdr:row>16</xdr:row>
      <xdr:rowOff>145796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155973</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556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3048</xdr:rowOff>
    </xdr:from>
    <xdr:to>
      <xdr:col>74</xdr:col>
      <xdr:colOff>31750</xdr:colOff>
      <xdr:row>16</xdr:row>
      <xdr:rowOff>104648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74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114825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51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80772</xdr:rowOff>
    </xdr:from>
    <xdr:to>
      <xdr:col>69</xdr:col>
      <xdr:colOff>142875</xdr:colOff>
      <xdr:row>17</xdr:row>
      <xdr:rowOff>10922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21099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xdr:rowOff>
    </xdr:from>
    <xdr:to>
      <xdr:col>65</xdr:col>
      <xdr:colOff>53975</xdr:colOff>
      <xdr:row>16</xdr:row>
      <xdr:rowOff>109220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119397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扶助費は、昨年度から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ポイント増加し、類似団体平均値を</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今後も、民間保育所等運営負担金や障害者自立支援関連経費、未熟児医療給費等による扶助費の増加が見込まれる状況であるため、推移を注視するとともに、住民ニーズを的確に把握し事業の見直し等の検討を行う。</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0430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12700</xdr:rowOff>
    </xdr:from>
    <xdr:to>
      <xdr:col>24</xdr:col>
      <xdr:colOff>25400</xdr:colOff>
      <xdr:row>60</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102997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50800</xdr:rowOff>
    </xdr:from>
    <xdr:to>
      <xdr:col>19</xdr:col>
      <xdr:colOff>187325</xdr:colOff>
      <xdr:row>60</xdr:row>
      <xdr:rowOff>12700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9949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57150</xdr:rowOff>
    </xdr:from>
    <xdr:to>
      <xdr:col>20</xdr:col>
      <xdr:colOff>38100</xdr:colOff>
      <xdr:row>55</xdr:row>
      <xdr:rowOff>158750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50800</xdr:rowOff>
    </xdr:from>
    <xdr:to>
      <xdr:col>15</xdr:col>
      <xdr:colOff>98425</xdr:colOff>
      <xdr:row>59</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9949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149877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12700</xdr:rowOff>
    </xdr:from>
    <xdr:to>
      <xdr:col>11</xdr:col>
      <xdr:colOff>9525</xdr:colOff>
      <xdr:row>59</xdr:row>
      <xdr:rowOff>88900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101282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114300</xdr:rowOff>
    </xdr:from>
    <xdr:to>
      <xdr:col>24</xdr:col>
      <xdr:colOff>76200</xdr:colOff>
      <xdr:row>61</xdr:row>
      <xdr:rowOff>44450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86377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133350</xdr:rowOff>
    </xdr:from>
    <xdr:to>
      <xdr:col>20</xdr:col>
      <xdr:colOff>38100</xdr:colOff>
      <xdr:row>60</xdr:row>
      <xdr:rowOff>63500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48277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1033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0</xdr:rowOff>
    </xdr:from>
    <xdr:to>
      <xdr:col>15</xdr:col>
      <xdr:colOff>149225</xdr:colOff>
      <xdr:row>58</xdr:row>
      <xdr:rowOff>101600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86377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133350</xdr:rowOff>
    </xdr:from>
    <xdr:to>
      <xdr:col>11</xdr:col>
      <xdr:colOff>60325</xdr:colOff>
      <xdr:row>59</xdr:row>
      <xdr:rowOff>63500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48277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38100</xdr:rowOff>
    </xdr:from>
    <xdr:to>
      <xdr:col>6</xdr:col>
      <xdr:colOff>171450</xdr:colOff>
      <xdr:row>59</xdr:row>
      <xdr:rowOff>139700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124477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その他の経費は、昨年度より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ポイント増加し、依然として類似団体平均値及び県平均値を大幅に上回っている。</a:t>
          </a:r>
        </a:p>
        <a:p>
          <a:r>
            <a:rPr kumimoji="1" lang="ja-JP" altLang="en-US" sz="1300">
              <a:latin typeface="ＭＳ Ｐゴシック" panose="020B0600070205080204" pitchFamily="50" charset="-128"/>
              <a:ea typeface="ＭＳ Ｐゴシック" panose="020B0600070205080204" pitchFamily="50" charset="-128"/>
            </a:rPr>
            <a:t>主な要因は各事業への繰出金である。特に下水道事業は一般会計からの繰入金に依存した運営が続いている状況であることから、下水道事業へは独立採算の原則に立ち返った料金値上げによる健全化や接続率の向上等を要請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149860</xdr:rowOff>
    </xdr:from>
    <xdr:to>
      <xdr:col>82</xdr:col>
      <xdr:colOff>107950</xdr:colOff>
      <xdr:row>60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652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64787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149860</xdr:rowOff>
    </xdr:from>
    <xdr:to>
      <xdr:col>82</xdr:col>
      <xdr:colOff>196850</xdr:colOff>
      <xdr:row>52</xdr:row>
      <xdr:rowOff>149860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6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81280</xdr:rowOff>
    </xdr:from>
    <xdr:to>
      <xdr:col>82</xdr:col>
      <xdr:colOff>107950</xdr:colOff>
      <xdr:row>60</xdr:row>
      <xdr:rowOff>127000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103682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165117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423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12700</xdr:rowOff>
    </xdr:from>
    <xdr:to>
      <xdr:col>78</xdr:col>
      <xdr:colOff>69850</xdr:colOff>
      <xdr:row>60</xdr:row>
      <xdr:rowOff>81280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102997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12700</xdr:rowOff>
    </xdr:from>
    <xdr:to>
      <xdr:col>73</xdr:col>
      <xdr:colOff>180975</xdr:colOff>
      <xdr:row>61</xdr:row>
      <xdr:rowOff>107950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102997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140970</xdr:rowOff>
    </xdr:from>
    <xdr:to>
      <xdr:col>74</xdr:col>
      <xdr:colOff>31750</xdr:colOff>
      <xdr:row>56</xdr:row>
      <xdr:rowOff>71120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81297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85090</xdr:rowOff>
    </xdr:from>
    <xdr:to>
      <xdr:col>69</xdr:col>
      <xdr:colOff>92075</xdr:colOff>
      <xdr:row>61</xdr:row>
      <xdr:rowOff>107950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10543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47007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76200</xdr:rowOff>
    </xdr:from>
    <xdr:to>
      <xdr:col>82</xdr:col>
      <xdr:colOff>158750</xdr:colOff>
      <xdr:row>61</xdr:row>
      <xdr:rowOff>6350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156227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30480</xdr:rowOff>
    </xdr:from>
    <xdr:to>
      <xdr:col>78</xdr:col>
      <xdr:colOff>120650</xdr:colOff>
      <xdr:row>60</xdr:row>
      <xdr:rowOff>132080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103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116857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1040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133350</xdr:rowOff>
    </xdr:from>
    <xdr:to>
      <xdr:col>74</xdr:col>
      <xdr:colOff>31750</xdr:colOff>
      <xdr:row>60</xdr:row>
      <xdr:rowOff>63500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48277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57150</xdr:rowOff>
    </xdr:from>
    <xdr:to>
      <xdr:col>69</xdr:col>
      <xdr:colOff>142875</xdr:colOff>
      <xdr:row>61</xdr:row>
      <xdr:rowOff>158750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143527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34290</xdr:rowOff>
    </xdr:from>
    <xdr:to>
      <xdr:col>65</xdr:col>
      <xdr:colOff>53975</xdr:colOff>
      <xdr:row>61</xdr:row>
      <xdr:rowOff>135890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1049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120667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57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補助費は、類似団体平均値、県平均値共に下回っているが、昨年度より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消防やごみ処理等の一部事務組合への負担金は同規模の負担が続く見込みであるため、町単独の補助金等については、事業効果や初期の目的が達成された事業等について検証、見直しを行い、費用の抑制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14986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32856"/>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158513</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14986</xdr:rowOff>
    </xdr:from>
    <xdr:to>
      <xdr:col>82</xdr:col>
      <xdr:colOff>196850</xdr:colOff>
      <xdr:row>41</xdr:row>
      <xdr:rowOff>14986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4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170434</xdr:rowOff>
    </xdr:from>
    <xdr:to>
      <xdr:col>82</xdr:col>
      <xdr:colOff>107950</xdr:colOff>
      <xdr:row>36</xdr:row>
      <xdr:rowOff>17272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17118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32275</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37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120142</xdr:rowOff>
    </xdr:from>
    <xdr:to>
      <xdr:col>78</xdr:col>
      <xdr:colOff>69850</xdr:colOff>
      <xdr:row>35</xdr:row>
      <xdr:rowOff>170434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12089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120142</xdr:rowOff>
    </xdr:from>
    <xdr:to>
      <xdr:col>73</xdr:col>
      <xdr:colOff>180975</xdr:colOff>
      <xdr:row>35</xdr:row>
      <xdr:rowOff>143002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1208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143002</xdr:rowOff>
    </xdr:from>
    <xdr:to>
      <xdr:col>69</xdr:col>
      <xdr:colOff>92075</xdr:colOff>
      <xdr:row>35</xdr:row>
      <xdr:rowOff>161290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1437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51054</xdr:rowOff>
    </xdr:from>
    <xdr:to>
      <xdr:col>69</xdr:col>
      <xdr:colOff>142875</xdr:colOff>
      <xdr:row>37</xdr:row>
      <xdr:rowOff>152654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137431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123715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137922</xdr:rowOff>
    </xdr:from>
    <xdr:to>
      <xdr:col>82</xdr:col>
      <xdr:colOff>158750</xdr:colOff>
      <xdr:row>36</xdr:row>
      <xdr:rowOff>68072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154449</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598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119634</xdr:rowOff>
    </xdr:from>
    <xdr:to>
      <xdr:col>78</xdr:col>
      <xdr:colOff>120650</xdr:colOff>
      <xdr:row>36</xdr:row>
      <xdr:rowOff>49784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59961</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889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69342</xdr:rowOff>
    </xdr:from>
    <xdr:to>
      <xdr:col>74</xdr:col>
      <xdr:colOff>31750</xdr:colOff>
      <xdr:row>35</xdr:row>
      <xdr:rowOff>170942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9669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92202</xdr:rowOff>
    </xdr:from>
    <xdr:to>
      <xdr:col>69</xdr:col>
      <xdr:colOff>142875</xdr:colOff>
      <xdr:row>36</xdr:row>
      <xdr:rowOff>22352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32529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110490</xdr:rowOff>
    </xdr:from>
    <xdr:to>
      <xdr:col>65</xdr:col>
      <xdr:colOff>53975</xdr:colOff>
      <xdr:row>36</xdr:row>
      <xdr:rowOff>40640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50817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公債費は、類似団体平均値より低い水準でほぼ横ばいで推移している。</a:t>
          </a:r>
        </a:p>
        <a:p>
          <a:r>
            <a:rPr kumimoji="1" lang="ja-JP" altLang="en-US" sz="1300">
              <a:latin typeface="ＭＳ Ｐゴシック" panose="020B0600070205080204" pitchFamily="50" charset="-128"/>
              <a:ea typeface="ＭＳ Ｐゴシック" panose="020B0600070205080204" pitchFamily="50" charset="-128"/>
            </a:rPr>
            <a:t>近年、地方債を活用した道路事業や大型事業が集中したことから、令和</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年度にかけて、公債費の増大が見込まれる。</a:t>
          </a:r>
        </a:p>
        <a:p>
          <a:r>
            <a:rPr kumimoji="1" lang="ja-JP" altLang="en-US" sz="1300">
              <a:latin typeface="ＭＳ Ｐゴシック" panose="020B0600070205080204" pitchFamily="50" charset="-128"/>
              <a:ea typeface="ＭＳ Ｐゴシック" panose="020B0600070205080204" pitchFamily="50" charset="-128"/>
            </a:rPr>
            <a:t>今後は事業の優先順位や緊急性を整理し、地方債を発行する際は交付税算入の高い地方債を活用するなど、町の負担軽減を図っていく。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157480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5141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129557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157480</xdr:rowOff>
    </xdr:from>
    <xdr:to>
      <xdr:col>24</xdr:col>
      <xdr:colOff>114300</xdr:colOff>
      <xdr:row>81</xdr:row>
      <xdr:rowOff>157480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115570</xdr:rowOff>
    </xdr:from>
    <xdr:to>
      <xdr:col>24</xdr:col>
      <xdr:colOff>25400</xdr:colOff>
      <xdr:row>76</xdr:row>
      <xdr:rowOff>1270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297432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33038</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63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111760</xdr:rowOff>
    </xdr:from>
    <xdr:to>
      <xdr:col>19</xdr:col>
      <xdr:colOff>187325</xdr:colOff>
      <xdr:row>75</xdr:row>
      <xdr:rowOff>115570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29705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139716</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111760</xdr:rowOff>
    </xdr:from>
    <xdr:to>
      <xdr:col>15</xdr:col>
      <xdr:colOff>98425</xdr:colOff>
      <xdr:row>75</xdr:row>
      <xdr:rowOff>168911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2970510"/>
          <a:ext cx="889000" cy="5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120666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168911</xdr:rowOff>
    </xdr:from>
    <xdr:to>
      <xdr:col>11</xdr:col>
      <xdr:colOff>9525</xdr:colOff>
      <xdr:row>76</xdr:row>
      <xdr:rowOff>16511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02766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34289</xdr:rowOff>
    </xdr:from>
    <xdr:to>
      <xdr:col>11</xdr:col>
      <xdr:colOff>60325</xdr:colOff>
      <xdr:row>76</xdr:row>
      <xdr:rowOff>135889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120666</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132097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121920</xdr:rowOff>
    </xdr:from>
    <xdr:to>
      <xdr:col>24</xdr:col>
      <xdr:colOff>76200</xdr:colOff>
      <xdr:row>76</xdr:row>
      <xdr:rowOff>52070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138447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64770</xdr:rowOff>
    </xdr:from>
    <xdr:to>
      <xdr:col>20</xdr:col>
      <xdr:colOff>38100</xdr:colOff>
      <xdr:row>75</xdr:row>
      <xdr:rowOff>166370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5097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60960</xdr:rowOff>
    </xdr:from>
    <xdr:to>
      <xdr:col>15</xdr:col>
      <xdr:colOff>149225</xdr:colOff>
      <xdr:row>75</xdr:row>
      <xdr:rowOff>162561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1287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68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118110</xdr:rowOff>
    </xdr:from>
    <xdr:to>
      <xdr:col>11</xdr:col>
      <xdr:colOff>60325</xdr:colOff>
      <xdr:row>76</xdr:row>
      <xdr:rowOff>48261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58437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137160</xdr:rowOff>
    </xdr:from>
    <xdr:to>
      <xdr:col>6</xdr:col>
      <xdr:colOff>171450</xdr:colOff>
      <xdr:row>76</xdr:row>
      <xdr:rowOff>67311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77487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公債費以外の経常収支比率は、類似団体平均をやや上回る水準となった。</a:t>
          </a:r>
        </a:p>
        <a:p>
          <a:r>
            <a:rPr kumimoji="1" lang="ja-JP" altLang="en-US" sz="1300">
              <a:latin typeface="ＭＳ Ｐゴシック" panose="020B0600070205080204" pitchFamily="50" charset="-128"/>
              <a:ea typeface="ＭＳ Ｐゴシック" panose="020B0600070205080204" pitchFamily="50" charset="-128"/>
            </a:rPr>
            <a:t>今後も人件費や扶助費、物件費の増加が見込まれることから、人件費及び物件費等の固定経費の削減に努めつつ、下水道事業へは健全化の要請を行っていく。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24130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6378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34307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0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6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69850</xdr:rowOff>
    </xdr:from>
    <xdr:to>
      <xdr:col>82</xdr:col>
      <xdr:colOff>107950</xdr:colOff>
      <xdr:row>78</xdr:row>
      <xdr:rowOff>142239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442950"/>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81297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31750</xdr:rowOff>
    </xdr:from>
    <xdr:to>
      <xdr:col>78</xdr:col>
      <xdr:colOff>69850</xdr:colOff>
      <xdr:row>78</xdr:row>
      <xdr:rowOff>69850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2334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38100</xdr:rowOff>
    </xdr:from>
    <xdr:to>
      <xdr:col>78</xdr:col>
      <xdr:colOff>120650</xdr:colOff>
      <xdr:row>77</xdr:row>
      <xdr:rowOff>139700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149877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00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31750</xdr:rowOff>
    </xdr:from>
    <xdr:to>
      <xdr:col>73</xdr:col>
      <xdr:colOff>180975</xdr:colOff>
      <xdr:row>79</xdr:row>
      <xdr:rowOff>39370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233400"/>
          <a:ext cx="8890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102870</xdr:rowOff>
    </xdr:from>
    <xdr:to>
      <xdr:col>74</xdr:col>
      <xdr:colOff>31750</xdr:colOff>
      <xdr:row>77</xdr:row>
      <xdr:rowOff>33020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43197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5080</xdr:rowOff>
    </xdr:from>
    <xdr:to>
      <xdr:col>69</xdr:col>
      <xdr:colOff>92075</xdr:colOff>
      <xdr:row>79</xdr:row>
      <xdr:rowOff>39370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5496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123207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38100</xdr:rowOff>
    </xdr:from>
    <xdr:to>
      <xdr:col>65</xdr:col>
      <xdr:colOff>53975</xdr:colOff>
      <xdr:row>78</xdr:row>
      <xdr:rowOff>139700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149877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91439</xdr:rowOff>
    </xdr:from>
    <xdr:to>
      <xdr:col>82</xdr:col>
      <xdr:colOff>158750</xdr:colOff>
      <xdr:row>79</xdr:row>
      <xdr:rowOff>21589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63516</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19050</xdr:rowOff>
    </xdr:from>
    <xdr:to>
      <xdr:col>78</xdr:col>
      <xdr:colOff>120650</xdr:colOff>
      <xdr:row>78</xdr:row>
      <xdr:rowOff>120650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105427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47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152400</xdr:rowOff>
    </xdr:from>
    <xdr:to>
      <xdr:col>74</xdr:col>
      <xdr:colOff>31750</xdr:colOff>
      <xdr:row>77</xdr:row>
      <xdr:rowOff>82550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67327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160020</xdr:rowOff>
    </xdr:from>
    <xdr:to>
      <xdr:col>69</xdr:col>
      <xdr:colOff>142875</xdr:colOff>
      <xdr:row>79</xdr:row>
      <xdr:rowOff>90170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74947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125730</xdr:rowOff>
    </xdr:from>
    <xdr:to>
      <xdr:col>65</xdr:col>
      <xdr:colOff>53975</xdr:colOff>
      <xdr:row>79</xdr:row>
      <xdr:rowOff>55880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40657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5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佐賀県江北町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151026</xdr:rowOff>
    </xdr:from>
    <xdr:to>
      <xdr:col>29</xdr:col>
      <xdr:colOff>127000</xdr:colOff>
      <xdr:row>20</xdr:row>
      <xdr:rowOff>171166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56051"/>
          <a:ext cx="0" cy="13917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143243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61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171166</xdr:rowOff>
    </xdr:from>
    <xdr:to>
      <xdr:col>30</xdr:col>
      <xdr:colOff>25400</xdr:colOff>
      <xdr:row>20</xdr:row>
      <xdr:rowOff>171166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477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65953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151026</xdr:rowOff>
    </xdr:from>
    <xdr:to>
      <xdr:col>30</xdr:col>
      <xdr:colOff>25400</xdr:colOff>
      <xdr:row>12</xdr:row>
      <xdr:rowOff>151026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56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41602</xdr:rowOff>
    </xdr:from>
    <xdr:to>
      <xdr:col>29</xdr:col>
      <xdr:colOff>127000</xdr:colOff>
      <xdr:row>20</xdr:row>
      <xdr:rowOff>42075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518227"/>
          <a:ext cx="647700" cy="4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73060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63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56533</xdr:rowOff>
    </xdr:from>
    <xdr:to>
      <xdr:col>29</xdr:col>
      <xdr:colOff>177800</xdr:colOff>
      <xdr:row>17</xdr:row>
      <xdr:rowOff>158133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18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42075</xdr:rowOff>
    </xdr:from>
    <xdr:to>
      <xdr:col>26</xdr:col>
      <xdr:colOff>50800</xdr:colOff>
      <xdr:row>20</xdr:row>
      <xdr:rowOff>83863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518700"/>
          <a:ext cx="698500" cy="417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109225</xdr:rowOff>
    </xdr:from>
    <xdr:to>
      <xdr:col>26</xdr:col>
      <xdr:colOff>101600</xdr:colOff>
      <xdr:row>18</xdr:row>
      <xdr:rowOff>39375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71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49552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4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72768</xdr:rowOff>
    </xdr:from>
    <xdr:to>
      <xdr:col>22</xdr:col>
      <xdr:colOff>114300</xdr:colOff>
      <xdr:row>20</xdr:row>
      <xdr:rowOff>83863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549393"/>
          <a:ext cx="698500" cy="110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126873</xdr:rowOff>
    </xdr:from>
    <xdr:to>
      <xdr:col>22</xdr:col>
      <xdr:colOff>165100</xdr:colOff>
      <xdr:row>18</xdr:row>
      <xdr:rowOff>57023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89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67200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5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72768</xdr:rowOff>
    </xdr:from>
    <xdr:to>
      <xdr:col>18</xdr:col>
      <xdr:colOff>177800</xdr:colOff>
      <xdr:row>20</xdr:row>
      <xdr:rowOff>123045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549393"/>
          <a:ext cx="698500" cy="50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165247</xdr:rowOff>
    </xdr:from>
    <xdr:to>
      <xdr:col>19</xdr:col>
      <xdr:colOff>38100</xdr:colOff>
      <xdr:row>18</xdr:row>
      <xdr:rowOff>95397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27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105574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96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159639</xdr:rowOff>
    </xdr:from>
    <xdr:to>
      <xdr:col>15</xdr:col>
      <xdr:colOff>101600</xdr:colOff>
      <xdr:row>18</xdr:row>
      <xdr:rowOff>89789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21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99966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162252</xdr:rowOff>
    </xdr:from>
    <xdr:to>
      <xdr:col>29</xdr:col>
      <xdr:colOff>177800</xdr:colOff>
      <xdr:row>20</xdr:row>
      <xdr:rowOff>92402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467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134329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439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162725</xdr:rowOff>
    </xdr:from>
    <xdr:to>
      <xdr:col>26</xdr:col>
      <xdr:colOff>101600</xdr:colOff>
      <xdr:row>20</xdr:row>
      <xdr:rowOff>92875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467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77652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5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33063</xdr:rowOff>
    </xdr:from>
    <xdr:to>
      <xdr:col>22</xdr:col>
      <xdr:colOff>165100</xdr:colOff>
      <xdr:row>20</xdr:row>
      <xdr:rowOff>134663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509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119440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59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21968</xdr:rowOff>
    </xdr:from>
    <xdr:to>
      <xdr:col>19</xdr:col>
      <xdr:colOff>38100</xdr:colOff>
      <xdr:row>20</xdr:row>
      <xdr:rowOff>123568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498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108345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584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72245</xdr:rowOff>
    </xdr:from>
    <xdr:to>
      <xdr:col>15</xdr:col>
      <xdr:colOff>101600</xdr:colOff>
      <xdr:row>21</xdr:row>
      <xdr:rowOff>2395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548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158622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63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123489</xdr:rowOff>
    </xdr:from>
    <xdr:to>
      <xdr:col>29</xdr:col>
      <xdr:colOff>127000</xdr:colOff>
      <xdr:row>39</xdr:row>
      <xdr:rowOff>28425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048039"/>
          <a:ext cx="0" cy="16194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502</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3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28425</xdr:rowOff>
    </xdr:from>
    <xdr:to>
      <xdr:col>30</xdr:col>
      <xdr:colOff>25400</xdr:colOff>
      <xdr:row>39</xdr:row>
      <xdr:rowOff>28425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674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38416</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9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123489</xdr:rowOff>
    </xdr:from>
    <xdr:to>
      <xdr:col>30</xdr:col>
      <xdr:colOff>25400</xdr:colOff>
      <xdr:row>33</xdr:row>
      <xdr:rowOff>123489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0480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35854</xdr:rowOff>
    </xdr:from>
    <xdr:to>
      <xdr:col>29</xdr:col>
      <xdr:colOff>127000</xdr:colOff>
      <xdr:row>36</xdr:row>
      <xdr:rowOff>104875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989104"/>
          <a:ext cx="647700" cy="69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20631</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9738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28325</xdr:rowOff>
    </xdr:from>
    <xdr:to>
      <xdr:col>29</xdr:col>
      <xdr:colOff>177800</xdr:colOff>
      <xdr:row>36</xdr:row>
      <xdr:rowOff>129925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81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104875</xdr:rowOff>
    </xdr:from>
    <xdr:to>
      <xdr:col>26</xdr:col>
      <xdr:colOff>50800</xdr:colOff>
      <xdr:row>36</xdr:row>
      <xdr:rowOff>131474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058125"/>
          <a:ext cx="698500" cy="265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52001</xdr:rowOff>
    </xdr:from>
    <xdr:to>
      <xdr:col>26</xdr:col>
      <xdr:colOff>101600</xdr:colOff>
      <xdr:row>36</xdr:row>
      <xdr:rowOff>153601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163778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774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121416</xdr:rowOff>
    </xdr:from>
    <xdr:to>
      <xdr:col>22</xdr:col>
      <xdr:colOff>114300</xdr:colOff>
      <xdr:row>36</xdr:row>
      <xdr:rowOff>131474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074666"/>
          <a:ext cx="698500" cy="10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78372</xdr:rowOff>
    </xdr:from>
    <xdr:to>
      <xdr:col>22</xdr:col>
      <xdr:colOff>165100</xdr:colOff>
      <xdr:row>37</xdr:row>
      <xdr:rowOff>8522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190149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800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121416</xdr:rowOff>
    </xdr:from>
    <xdr:to>
      <xdr:col>18</xdr:col>
      <xdr:colOff>177800</xdr:colOff>
      <xdr:row>36</xdr:row>
      <xdr:rowOff>151901</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074666"/>
          <a:ext cx="698500" cy="304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92692</xdr:rowOff>
    </xdr:from>
    <xdr:to>
      <xdr:col>19</xdr:col>
      <xdr:colOff>38100</xdr:colOff>
      <xdr:row>37</xdr:row>
      <xdr:rowOff>22842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7619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3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94994</xdr:rowOff>
    </xdr:from>
    <xdr:to>
      <xdr:col>15</xdr:col>
      <xdr:colOff>101600</xdr:colOff>
      <xdr:row>37</xdr:row>
      <xdr:rowOff>25144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48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206771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81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327954</xdr:rowOff>
    </xdr:from>
    <xdr:to>
      <xdr:col>29</xdr:col>
      <xdr:colOff>177800</xdr:colOff>
      <xdr:row>36</xdr:row>
      <xdr:rowOff>86654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938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173031</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78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54075</xdr:rowOff>
    </xdr:from>
    <xdr:to>
      <xdr:col>26</xdr:col>
      <xdr:colOff>101600</xdr:colOff>
      <xdr:row>36</xdr:row>
      <xdr:rowOff>155675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007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140452</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093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80674</xdr:rowOff>
    </xdr:from>
    <xdr:to>
      <xdr:col>22</xdr:col>
      <xdr:colOff>165100</xdr:colOff>
      <xdr:row>37</xdr:row>
      <xdr:rowOff>10824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033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167051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120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70616</xdr:rowOff>
    </xdr:from>
    <xdr:to>
      <xdr:col>19</xdr:col>
      <xdr:colOff>38100</xdr:colOff>
      <xdr:row>37</xdr:row>
      <xdr:rowOff>766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023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182393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79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101101</xdr:rowOff>
    </xdr:from>
    <xdr:to>
      <xdr:col>15</xdr:col>
      <xdr:colOff>101600</xdr:colOff>
      <xdr:row>37</xdr:row>
      <xdr:rowOff>31251</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054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16028</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14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佐賀県江北町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9,593
9,516
24.88
6,914,640
6,588,820
95,142
3,338,016
4,737,046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154285</xdr:rowOff>
    </xdr:from>
    <xdr:to>
      <xdr:col>24</xdr:col>
      <xdr:colOff>62865</xdr:colOff>
      <xdr:row>38</xdr:row>
      <xdr:rowOff>73254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7785"/>
          <a:ext cx="1270" cy="1290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77081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73254</xdr:rowOff>
    </xdr:from>
    <xdr:to>
      <xdr:col>24</xdr:col>
      <xdr:colOff>152400</xdr:colOff>
      <xdr:row>38</xdr:row>
      <xdr:rowOff>73254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100962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154285</xdr:rowOff>
    </xdr:from>
    <xdr:to>
      <xdr:col>24</xdr:col>
      <xdr:colOff>152400</xdr:colOff>
      <xdr:row>30</xdr:row>
      <xdr:rowOff>154285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7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35009</xdr:rowOff>
    </xdr:from>
    <xdr:to>
      <xdr:col>24</xdr:col>
      <xdr:colOff>63500</xdr:colOff>
      <xdr:row>37</xdr:row>
      <xdr:rowOff>39650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378659"/>
          <a:ext cx="838200" cy="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162016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19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139139</xdr:rowOff>
    </xdr:from>
    <xdr:to>
      <xdr:col>24</xdr:col>
      <xdr:colOff>114300</xdr:colOff>
      <xdr:row>35</xdr:row>
      <xdr:rowOff>69289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35009</xdr:rowOff>
    </xdr:from>
    <xdr:to>
      <xdr:col>19</xdr:col>
      <xdr:colOff>177800</xdr:colOff>
      <xdr:row>37</xdr:row>
      <xdr:rowOff>61923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78659"/>
          <a:ext cx="889000" cy="2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xdr:rowOff>
    </xdr:from>
    <xdr:to>
      <xdr:col>20</xdr:col>
      <xdr:colOff>38100</xdr:colOff>
      <xdr:row>35</xdr:row>
      <xdr:rowOff>101727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118254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76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54120</xdr:rowOff>
    </xdr:from>
    <xdr:to>
      <xdr:col>15</xdr:col>
      <xdr:colOff>50800</xdr:colOff>
      <xdr:row>37</xdr:row>
      <xdr:rowOff>61923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397770"/>
          <a:ext cx="889000" cy="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8852</xdr:rowOff>
    </xdr:from>
    <xdr:to>
      <xdr:col>15</xdr:col>
      <xdr:colOff>101600</xdr:colOff>
      <xdr:row>35</xdr:row>
      <xdr:rowOff>110452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126979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78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54120</xdr:rowOff>
    </xdr:from>
    <xdr:to>
      <xdr:col>10</xdr:col>
      <xdr:colOff>114300</xdr:colOff>
      <xdr:row>37</xdr:row>
      <xdr:rowOff>163619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97770"/>
          <a:ext cx="889000" cy="10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44902</xdr:rowOff>
    </xdr:from>
    <xdr:to>
      <xdr:col>10</xdr:col>
      <xdr:colOff>165100</xdr:colOff>
      <xdr:row>35</xdr:row>
      <xdr:rowOff>146502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163029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2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143307</xdr:rowOff>
    </xdr:from>
    <xdr:to>
      <xdr:col>6</xdr:col>
      <xdr:colOff>38100</xdr:colOff>
      <xdr:row>36</xdr:row>
      <xdr:rowOff>73457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89984</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1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160300</xdr:rowOff>
    </xdr:from>
    <xdr:to>
      <xdr:col>24</xdr:col>
      <xdr:colOff>114300</xdr:colOff>
      <xdr:row>37</xdr:row>
      <xdr:rowOff>90450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138727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1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155659</xdr:rowOff>
    </xdr:from>
    <xdr:to>
      <xdr:col>20</xdr:col>
      <xdr:colOff>38100</xdr:colOff>
      <xdr:row>37</xdr:row>
      <xdr:rowOff>85809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2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76936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2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11123</xdr:rowOff>
    </xdr:from>
    <xdr:to>
      <xdr:col>15</xdr:col>
      <xdr:colOff>101600</xdr:colOff>
      <xdr:row>37</xdr:row>
      <xdr:rowOff>112723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5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103850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4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3320</xdr:rowOff>
    </xdr:from>
    <xdr:to>
      <xdr:col>10</xdr:col>
      <xdr:colOff>165100</xdr:colOff>
      <xdr:row>37</xdr:row>
      <xdr:rowOff>104920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4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96047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3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112819</xdr:rowOff>
    </xdr:from>
    <xdr:to>
      <xdr:col>6</xdr:col>
      <xdr:colOff>38100</xdr:colOff>
      <xdr:row>38</xdr:row>
      <xdr:rowOff>42969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5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34096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4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105252</xdr:rowOff>
    </xdr:from>
    <xdr:to>
      <xdr:col>24</xdr:col>
      <xdr:colOff>62865</xdr:colOff>
      <xdr:row>59</xdr:row>
      <xdr:rowOff>4851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77752"/>
          <a:ext cx="1270" cy="144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8678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12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4851</xdr:rowOff>
    </xdr:from>
    <xdr:to>
      <xdr:col>24</xdr:col>
      <xdr:colOff>152400</xdr:colOff>
      <xdr:row>59</xdr:row>
      <xdr:rowOff>4851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12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51929</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452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105252</xdr:rowOff>
    </xdr:from>
    <xdr:to>
      <xdr:col>24</xdr:col>
      <xdr:colOff>152400</xdr:colOff>
      <xdr:row>50</xdr:row>
      <xdr:rowOff>105252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7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46123</xdr:rowOff>
    </xdr:from>
    <xdr:to>
      <xdr:col>24</xdr:col>
      <xdr:colOff>63500</xdr:colOff>
      <xdr:row>58</xdr:row>
      <xdr:rowOff>48344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990223"/>
          <a:ext cx="838200" cy="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167250</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768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144373</xdr:rowOff>
    </xdr:from>
    <xdr:to>
      <xdr:col>24</xdr:col>
      <xdr:colOff>114300</xdr:colOff>
      <xdr:row>58</xdr:row>
      <xdr:rowOff>74523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48344</xdr:rowOff>
    </xdr:from>
    <xdr:to>
      <xdr:col>19</xdr:col>
      <xdr:colOff>177800</xdr:colOff>
      <xdr:row>58</xdr:row>
      <xdr:rowOff>99331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992444"/>
          <a:ext cx="889000" cy="50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147662</xdr:rowOff>
    </xdr:from>
    <xdr:to>
      <xdr:col>20</xdr:col>
      <xdr:colOff>38100</xdr:colOff>
      <xdr:row>58</xdr:row>
      <xdr:rowOff>77812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2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94339</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695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99331</xdr:rowOff>
    </xdr:from>
    <xdr:to>
      <xdr:col>15</xdr:col>
      <xdr:colOff>50800</xdr:colOff>
      <xdr:row>58</xdr:row>
      <xdr:rowOff>110998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10043431"/>
          <a:ext cx="889000" cy="1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522</xdr:rowOff>
    </xdr:from>
    <xdr:to>
      <xdr:col>15</xdr:col>
      <xdr:colOff>101600</xdr:colOff>
      <xdr:row>58</xdr:row>
      <xdr:rowOff>102122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118649</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71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110998</xdr:rowOff>
    </xdr:from>
    <xdr:to>
      <xdr:col>10</xdr:col>
      <xdr:colOff>114300</xdr:colOff>
      <xdr:row>58</xdr:row>
      <xdr:rowOff>123899</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10055098"/>
          <a:ext cx="889000" cy="12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7545</xdr:rowOff>
    </xdr:from>
    <xdr:to>
      <xdr:col>10</xdr:col>
      <xdr:colOff>165100</xdr:colOff>
      <xdr:row>58</xdr:row>
      <xdr:rowOff>109145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5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125672</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9726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12198</xdr:rowOff>
    </xdr:from>
    <xdr:to>
      <xdr:col>6</xdr:col>
      <xdr:colOff>38100</xdr:colOff>
      <xdr:row>58</xdr:row>
      <xdr:rowOff>113798</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5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130325</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973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166773</xdr:rowOff>
    </xdr:from>
    <xdr:to>
      <xdr:col>24</xdr:col>
      <xdr:colOff>114300</xdr:colOff>
      <xdr:row>58</xdr:row>
      <xdr:rowOff>96923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93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145200</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917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168994</xdr:rowOff>
    </xdr:from>
    <xdr:to>
      <xdr:col>20</xdr:col>
      <xdr:colOff>38100</xdr:colOff>
      <xdr:row>58</xdr:row>
      <xdr:rowOff>99144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94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90271</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10034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48531</xdr:rowOff>
    </xdr:from>
    <xdr:to>
      <xdr:col>15</xdr:col>
      <xdr:colOff>101600</xdr:colOff>
      <xdr:row>58</xdr:row>
      <xdr:rowOff>150131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99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141258</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10085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60198</xdr:rowOff>
    </xdr:from>
    <xdr:to>
      <xdr:col>10</xdr:col>
      <xdr:colOff>165100</xdr:colOff>
      <xdr:row>58</xdr:row>
      <xdr:rowOff>161798</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1000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152925</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1009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73099</xdr:rowOff>
    </xdr:from>
    <xdr:to>
      <xdr:col>6</xdr:col>
      <xdr:colOff>38100</xdr:colOff>
      <xdr:row>59</xdr:row>
      <xdr:rowOff>3249</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1001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165826</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1010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106896</xdr:rowOff>
    </xdr:from>
    <xdr:to>
      <xdr:col>24</xdr:col>
      <xdr:colOff>62865</xdr:colOff>
      <xdr:row>79</xdr:row>
      <xdr:rowOff>28296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79846"/>
          <a:ext cx="1270" cy="129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32123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76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28296</xdr:rowOff>
    </xdr:from>
    <xdr:to>
      <xdr:col>24</xdr:col>
      <xdr:colOff>152400</xdr:colOff>
      <xdr:row>79</xdr:row>
      <xdr:rowOff>28296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53573</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205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106896</xdr:rowOff>
    </xdr:from>
    <xdr:to>
      <xdr:col>24</xdr:col>
      <xdr:colOff>152400</xdr:colOff>
      <xdr:row>71</xdr:row>
      <xdr:rowOff>106896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7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16142</xdr:rowOff>
    </xdr:from>
    <xdr:to>
      <xdr:col>24</xdr:col>
      <xdr:colOff>63500</xdr:colOff>
      <xdr:row>79</xdr:row>
      <xdr:rowOff>20295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560692"/>
          <a:ext cx="838200" cy="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117263</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47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94386</xdr:rowOff>
    </xdr:from>
    <xdr:to>
      <xdr:col>24</xdr:col>
      <xdr:colOff>114300</xdr:colOff>
      <xdr:row>78</xdr:row>
      <xdr:rowOff>24536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163664</xdr:rowOff>
    </xdr:from>
    <xdr:to>
      <xdr:col>19</xdr:col>
      <xdr:colOff>177800</xdr:colOff>
      <xdr:row>79</xdr:row>
      <xdr:rowOff>20295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536764"/>
          <a:ext cx="889000" cy="28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110350</xdr:rowOff>
    </xdr:from>
    <xdr:to>
      <xdr:col>20</xdr:col>
      <xdr:colOff>38100</xdr:colOff>
      <xdr:row>78</xdr:row>
      <xdr:rowOff>40500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57027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0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163664</xdr:rowOff>
    </xdr:from>
    <xdr:to>
      <xdr:col>15</xdr:col>
      <xdr:colOff>50800</xdr:colOff>
      <xdr:row>78</xdr:row>
      <xdr:rowOff>167684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536764"/>
          <a:ext cx="889000" cy="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116027</xdr:rowOff>
    </xdr:from>
    <xdr:to>
      <xdr:col>15</xdr:col>
      <xdr:colOff>101600</xdr:colOff>
      <xdr:row>78</xdr:row>
      <xdr:rowOff>46177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62704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0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167684</xdr:rowOff>
    </xdr:from>
    <xdr:to>
      <xdr:col>10</xdr:col>
      <xdr:colOff>114300</xdr:colOff>
      <xdr:row>79</xdr:row>
      <xdr:rowOff>14942</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540784"/>
          <a:ext cx="889000" cy="1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140773</xdr:rowOff>
    </xdr:from>
    <xdr:to>
      <xdr:col>10</xdr:col>
      <xdr:colOff>165100</xdr:colOff>
      <xdr:row>78</xdr:row>
      <xdr:rowOff>70923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87450</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52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167824</xdr:rowOff>
    </xdr:from>
    <xdr:to>
      <xdr:col>6</xdr:col>
      <xdr:colOff>38100</xdr:colOff>
      <xdr:row>78</xdr:row>
      <xdr:rowOff>97974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114501</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136792</xdr:rowOff>
    </xdr:from>
    <xdr:to>
      <xdr:col>24</xdr:col>
      <xdr:colOff>114300</xdr:colOff>
      <xdr:row>79</xdr:row>
      <xdr:rowOff>66942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50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51719</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424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140945</xdr:rowOff>
    </xdr:from>
    <xdr:to>
      <xdr:col>20</xdr:col>
      <xdr:colOff>38100</xdr:colOff>
      <xdr:row>79</xdr:row>
      <xdr:rowOff>71095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51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62222</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606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112864</xdr:rowOff>
    </xdr:from>
    <xdr:to>
      <xdr:col>15</xdr:col>
      <xdr:colOff>101600</xdr:colOff>
      <xdr:row>79</xdr:row>
      <xdr:rowOff>43014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8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34141</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78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116884</xdr:rowOff>
    </xdr:from>
    <xdr:to>
      <xdr:col>10</xdr:col>
      <xdr:colOff>165100</xdr:colOff>
      <xdr:row>79</xdr:row>
      <xdr:rowOff>47034</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8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38161</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8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135592</xdr:rowOff>
    </xdr:from>
    <xdr:to>
      <xdr:col>6</xdr:col>
      <xdr:colOff>38100</xdr:colOff>
      <xdr:row>79</xdr:row>
      <xdr:rowOff>65742</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50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56869</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601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88182</xdr:rowOff>
    </xdr:from>
    <xdr:to>
      <xdr:col>24</xdr:col>
      <xdr:colOff>62865</xdr:colOff>
      <xdr:row>99</xdr:row>
      <xdr:rowOff>40277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18682"/>
          <a:ext cx="1270" cy="1495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44104</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701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40277</xdr:rowOff>
    </xdr:from>
    <xdr:to>
      <xdr:col>24</xdr:col>
      <xdr:colOff>152400</xdr:colOff>
      <xdr:row>99</xdr:row>
      <xdr:rowOff>40277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701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34859</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9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88182</xdr:rowOff>
    </xdr:from>
    <xdr:to>
      <xdr:col>24</xdr:col>
      <xdr:colOff>152400</xdr:colOff>
      <xdr:row>90</xdr:row>
      <xdr:rowOff>88182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1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106443</xdr:rowOff>
    </xdr:from>
    <xdr:to>
      <xdr:col>24</xdr:col>
      <xdr:colOff>63500</xdr:colOff>
      <xdr:row>95</xdr:row>
      <xdr:rowOff>61793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222743"/>
          <a:ext cx="838200" cy="126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63440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522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85013</xdr:rowOff>
    </xdr:from>
    <xdr:to>
      <xdr:col>24</xdr:col>
      <xdr:colOff>114300</xdr:colOff>
      <xdr:row>97</xdr:row>
      <xdr:rowOff>15163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54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147152</xdr:rowOff>
    </xdr:from>
    <xdr:to>
      <xdr:col>19</xdr:col>
      <xdr:colOff>177800</xdr:colOff>
      <xdr:row>95</xdr:row>
      <xdr:rowOff>61793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263452"/>
          <a:ext cx="889000" cy="8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133604</xdr:rowOff>
    </xdr:from>
    <xdr:to>
      <xdr:col>20</xdr:col>
      <xdr:colOff>38100</xdr:colOff>
      <xdr:row>97</xdr:row>
      <xdr:rowOff>63754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9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54881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68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147152</xdr:rowOff>
    </xdr:from>
    <xdr:to>
      <xdr:col>15</xdr:col>
      <xdr:colOff>50800</xdr:colOff>
      <xdr:row>96</xdr:row>
      <xdr:rowOff>90661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263452"/>
          <a:ext cx="889000" cy="28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25039</xdr:rowOff>
    </xdr:from>
    <xdr:to>
      <xdr:col>15</xdr:col>
      <xdr:colOff>101600</xdr:colOff>
      <xdr:row>96</xdr:row>
      <xdr:rowOff>126639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8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117766</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57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90661</xdr:rowOff>
    </xdr:from>
    <xdr:to>
      <xdr:col>10</xdr:col>
      <xdr:colOff>114300</xdr:colOff>
      <xdr:row>96</xdr:row>
      <xdr:rowOff>113119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549861"/>
          <a:ext cx="889000" cy="2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75696</xdr:rowOff>
    </xdr:from>
    <xdr:to>
      <xdr:col>10</xdr:col>
      <xdr:colOff>165100</xdr:colOff>
      <xdr:row>98</xdr:row>
      <xdr:rowOff>5846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7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168423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79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75002</xdr:rowOff>
    </xdr:from>
    <xdr:to>
      <xdr:col>6</xdr:col>
      <xdr:colOff>38100</xdr:colOff>
      <xdr:row>98</xdr:row>
      <xdr:rowOff>5152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70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167729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79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55643</xdr:rowOff>
    </xdr:from>
    <xdr:to>
      <xdr:col>24</xdr:col>
      <xdr:colOff>114300</xdr:colOff>
      <xdr:row>94</xdr:row>
      <xdr:rowOff>157243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17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78520</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023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10993</xdr:rowOff>
    </xdr:from>
    <xdr:to>
      <xdr:col>20</xdr:col>
      <xdr:colOff>38100</xdr:colOff>
      <xdr:row>95</xdr:row>
      <xdr:rowOff>112593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29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129120</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6073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96352</xdr:rowOff>
    </xdr:from>
    <xdr:to>
      <xdr:col>15</xdr:col>
      <xdr:colOff>101600</xdr:colOff>
      <xdr:row>95</xdr:row>
      <xdr:rowOff>26502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21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43029</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795" y="15987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39861</xdr:rowOff>
    </xdr:from>
    <xdr:to>
      <xdr:col>10</xdr:col>
      <xdr:colOff>165100</xdr:colOff>
      <xdr:row>96</xdr:row>
      <xdr:rowOff>141461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49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157988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27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62319</xdr:rowOff>
    </xdr:from>
    <xdr:to>
      <xdr:col>6</xdr:col>
      <xdr:colOff>38100</xdr:colOff>
      <xdr:row>96</xdr:row>
      <xdr:rowOff>163919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52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8996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29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58596</xdr:rowOff>
    </xdr:from>
    <xdr:to>
      <xdr:col>54</xdr:col>
      <xdr:colOff>189865</xdr:colOff>
      <xdr:row>38</xdr:row>
      <xdr:rowOff>94590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202096"/>
          <a:ext cx="1270" cy="1407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98417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94590</xdr:rowOff>
    </xdr:from>
    <xdr:to>
      <xdr:col>55</xdr:col>
      <xdr:colOff>88900</xdr:colOff>
      <xdr:row>38</xdr:row>
      <xdr:rowOff>94590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0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5273</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4977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58596</xdr:rowOff>
    </xdr:from>
    <xdr:to>
      <xdr:col>55</xdr:col>
      <xdr:colOff>88900</xdr:colOff>
      <xdr:row>30</xdr:row>
      <xdr:rowOff>58596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20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121036</xdr:rowOff>
    </xdr:from>
    <xdr:to>
      <xdr:col>55</xdr:col>
      <xdr:colOff>0</xdr:colOff>
      <xdr:row>38</xdr:row>
      <xdr:rowOff>13255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464686"/>
          <a:ext cx="838200" cy="63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65936</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066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43059</xdr:rowOff>
    </xdr:from>
    <xdr:to>
      <xdr:col>55</xdr:col>
      <xdr:colOff>50800</xdr:colOff>
      <xdr:row>36</xdr:row>
      <xdr:rowOff>144659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1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121036</xdr:rowOff>
    </xdr:from>
    <xdr:to>
      <xdr:col>50</xdr:col>
      <xdr:colOff>114300</xdr:colOff>
      <xdr:row>37</xdr:row>
      <xdr:rowOff>129530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464686"/>
          <a:ext cx="889000" cy="8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70070</xdr:rowOff>
    </xdr:from>
    <xdr:to>
      <xdr:col>50</xdr:col>
      <xdr:colOff>165100</xdr:colOff>
      <xdr:row>37</xdr:row>
      <xdr:rowOff>220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16747</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1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15877</xdr:rowOff>
    </xdr:from>
    <xdr:to>
      <xdr:col>45</xdr:col>
      <xdr:colOff>177800</xdr:colOff>
      <xdr:row>37</xdr:row>
      <xdr:rowOff>129530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188077"/>
          <a:ext cx="889000" cy="28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106081</xdr:rowOff>
    </xdr:from>
    <xdr:to>
      <xdr:col>46</xdr:col>
      <xdr:colOff>38100</xdr:colOff>
      <xdr:row>37</xdr:row>
      <xdr:rowOff>36231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52758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5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15877</xdr:rowOff>
    </xdr:from>
    <xdr:to>
      <xdr:col>41</xdr:col>
      <xdr:colOff>50800</xdr:colOff>
      <xdr:row>38</xdr:row>
      <xdr:rowOff>61502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188077"/>
          <a:ext cx="889000" cy="388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139649</xdr:rowOff>
    </xdr:from>
    <xdr:to>
      <xdr:col>41</xdr:col>
      <xdr:colOff>101600</xdr:colOff>
      <xdr:row>35</xdr:row>
      <xdr:rowOff>69799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86326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744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17488</xdr:rowOff>
    </xdr:from>
    <xdr:to>
      <xdr:col>36</xdr:col>
      <xdr:colOff>165100</xdr:colOff>
      <xdr:row>37</xdr:row>
      <xdr:rowOff>119088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135615</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13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133905</xdr:rowOff>
    </xdr:from>
    <xdr:to>
      <xdr:col>55</xdr:col>
      <xdr:colOff>50800</xdr:colOff>
      <xdr:row>38</xdr:row>
      <xdr:rowOff>64055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47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48832</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9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70236</xdr:rowOff>
    </xdr:from>
    <xdr:to>
      <xdr:col>50</xdr:col>
      <xdr:colOff>165100</xdr:colOff>
      <xdr:row>38</xdr:row>
      <xdr:rowOff>386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41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162964</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50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78730</xdr:rowOff>
    </xdr:from>
    <xdr:to>
      <xdr:col>46</xdr:col>
      <xdr:colOff>38100</xdr:colOff>
      <xdr:row>38</xdr:row>
      <xdr:rowOff>8880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42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51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136527</xdr:rowOff>
    </xdr:from>
    <xdr:to>
      <xdr:col>41</xdr:col>
      <xdr:colOff>101600</xdr:colOff>
      <xdr:row>36</xdr:row>
      <xdr:rowOff>66677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13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57804</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230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10702</xdr:rowOff>
    </xdr:from>
    <xdr:to>
      <xdr:col>36</xdr:col>
      <xdr:colOff>165100</xdr:colOff>
      <xdr:row>38</xdr:row>
      <xdr:rowOff>112302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52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103429</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61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70345</xdr:rowOff>
    </xdr:from>
    <xdr:to>
      <xdr:col>54</xdr:col>
      <xdr:colOff>189865</xdr:colOff>
      <xdr:row>58</xdr:row>
      <xdr:rowOff>135062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14295"/>
          <a:ext cx="1270" cy="126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138889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135062</xdr:rowOff>
    </xdr:from>
    <xdr:to>
      <xdr:col>55</xdr:col>
      <xdr:colOff>88900</xdr:colOff>
      <xdr:row>58</xdr:row>
      <xdr:rowOff>135062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7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17022</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895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70345</xdr:rowOff>
    </xdr:from>
    <xdr:to>
      <xdr:col>55</xdr:col>
      <xdr:colOff>88900</xdr:colOff>
      <xdr:row>51</xdr:row>
      <xdr:rowOff>70345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1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119474</xdr:rowOff>
    </xdr:from>
    <xdr:to>
      <xdr:col>55</xdr:col>
      <xdr:colOff>0</xdr:colOff>
      <xdr:row>58</xdr:row>
      <xdr:rowOff>121214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10063574"/>
          <a:ext cx="838200" cy="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36256</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089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13379</xdr:rowOff>
    </xdr:from>
    <xdr:to>
      <xdr:col>55</xdr:col>
      <xdr:colOff>50800</xdr:colOff>
      <xdr:row>58</xdr:row>
      <xdr:rowOff>114979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5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94224</xdr:rowOff>
    </xdr:from>
    <xdr:to>
      <xdr:col>50</xdr:col>
      <xdr:colOff>114300</xdr:colOff>
      <xdr:row>58</xdr:row>
      <xdr:rowOff>119474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10038324"/>
          <a:ext cx="889000" cy="2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21981</xdr:rowOff>
    </xdr:from>
    <xdr:to>
      <xdr:col>50</xdr:col>
      <xdr:colOff>165100</xdr:colOff>
      <xdr:row>58</xdr:row>
      <xdr:rowOff>123581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140108</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741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94224</xdr:rowOff>
    </xdr:from>
    <xdr:to>
      <xdr:col>45</xdr:col>
      <xdr:colOff>177800</xdr:colOff>
      <xdr:row>58</xdr:row>
      <xdr:rowOff>107992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10038324"/>
          <a:ext cx="889000" cy="13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25622</xdr:rowOff>
    </xdr:from>
    <xdr:to>
      <xdr:col>46</xdr:col>
      <xdr:colOff>38100</xdr:colOff>
      <xdr:row>58</xdr:row>
      <xdr:rowOff>127222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6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143749</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744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90982</xdr:rowOff>
    </xdr:from>
    <xdr:to>
      <xdr:col>41</xdr:col>
      <xdr:colOff>50800</xdr:colOff>
      <xdr:row>58</xdr:row>
      <xdr:rowOff>107992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10035082"/>
          <a:ext cx="889000" cy="1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31571</xdr:rowOff>
    </xdr:from>
    <xdr:to>
      <xdr:col>41</xdr:col>
      <xdr:colOff>101600</xdr:colOff>
      <xdr:row>58</xdr:row>
      <xdr:rowOff>133171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7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149698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750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22543</xdr:rowOff>
    </xdr:from>
    <xdr:to>
      <xdr:col>36</xdr:col>
      <xdr:colOff>165100</xdr:colOff>
      <xdr:row>58</xdr:row>
      <xdr:rowOff>124143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140670</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741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70414</xdr:rowOff>
    </xdr:from>
    <xdr:to>
      <xdr:col>55</xdr:col>
      <xdr:colOff>50800</xdr:colOff>
      <xdr:row>59</xdr:row>
      <xdr:rowOff>564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1001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163256</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3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68674</xdr:rowOff>
    </xdr:from>
    <xdr:to>
      <xdr:col>50</xdr:col>
      <xdr:colOff>165100</xdr:colOff>
      <xdr:row>58</xdr:row>
      <xdr:rowOff>170274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1001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161401</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10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43424</xdr:rowOff>
    </xdr:from>
    <xdr:to>
      <xdr:col>46</xdr:col>
      <xdr:colOff>38100</xdr:colOff>
      <xdr:row>58</xdr:row>
      <xdr:rowOff>145024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8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136151</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1008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57192</xdr:rowOff>
    </xdr:from>
    <xdr:to>
      <xdr:col>41</xdr:col>
      <xdr:colOff>101600</xdr:colOff>
      <xdr:row>58</xdr:row>
      <xdr:rowOff>158792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1000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149919</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1009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40182</xdr:rowOff>
    </xdr:from>
    <xdr:to>
      <xdr:col>36</xdr:col>
      <xdr:colOff>165100</xdr:colOff>
      <xdr:row>58</xdr:row>
      <xdr:rowOff>141782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8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132909</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10077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117781</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90731"/>
          <a:ext cx="1270" cy="12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165895</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8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64458</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659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2,672,941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117781</xdr:rowOff>
    </xdr:from>
    <xdr:to>
      <xdr:col>55</xdr:col>
      <xdr:colOff>88900</xdr:colOff>
      <xdr:row>71</xdr:row>
      <xdr:rowOff>117781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90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134009</xdr:rowOff>
    </xdr:from>
    <xdr:to>
      <xdr:col>55</xdr:col>
      <xdr:colOff>0</xdr:colOff>
      <xdr:row>78</xdr:row>
      <xdr:rowOff>136212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507109"/>
          <a:ext cx="838200" cy="2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83345</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84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60468</xdr:rowOff>
    </xdr:from>
    <xdr:to>
      <xdr:col>55</xdr:col>
      <xdr:colOff>50800</xdr:colOff>
      <xdr:row>78</xdr:row>
      <xdr:rowOff>162068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3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134009</xdr:rowOff>
    </xdr:from>
    <xdr:to>
      <xdr:col>50</xdr:col>
      <xdr:colOff>114300</xdr:colOff>
      <xdr:row>78</xdr:row>
      <xdr:rowOff>134592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507109"/>
          <a:ext cx="889000" cy="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63246</xdr:rowOff>
    </xdr:from>
    <xdr:to>
      <xdr:col>50</xdr:col>
      <xdr:colOff>165100</xdr:colOff>
      <xdr:row>78</xdr:row>
      <xdr:rowOff>164846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3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9923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1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134592</xdr:rowOff>
    </xdr:from>
    <xdr:to>
      <xdr:col>45</xdr:col>
      <xdr:colOff>177800</xdr:colOff>
      <xdr:row>78</xdr:row>
      <xdr:rowOff>139359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507692"/>
          <a:ext cx="889000" cy="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69791</xdr:rowOff>
    </xdr:from>
    <xdr:to>
      <xdr:col>46</xdr:col>
      <xdr:colOff>38100</xdr:colOff>
      <xdr:row>78</xdr:row>
      <xdr:rowOff>171391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4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16468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1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119807</xdr:rowOff>
    </xdr:from>
    <xdr:to>
      <xdr:col>41</xdr:col>
      <xdr:colOff>50800</xdr:colOff>
      <xdr:row>78</xdr:row>
      <xdr:rowOff>139359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492907"/>
          <a:ext cx="889000" cy="1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71045</xdr:rowOff>
    </xdr:from>
    <xdr:to>
      <xdr:col>41</xdr:col>
      <xdr:colOff>101600</xdr:colOff>
      <xdr:row>79</xdr:row>
      <xdr:rowOff>1195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4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17722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1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65677</xdr:rowOff>
    </xdr:from>
    <xdr:to>
      <xdr:col>36</xdr:col>
      <xdr:colOff>165100</xdr:colOff>
      <xdr:row>78</xdr:row>
      <xdr:rowOff>167277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3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12354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1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85412</xdr:rowOff>
    </xdr:from>
    <xdr:to>
      <xdr:col>55</xdr:col>
      <xdr:colOff>50800</xdr:colOff>
      <xdr:row>79</xdr:row>
      <xdr:rowOff>15562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5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38894</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11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83209</xdr:rowOff>
    </xdr:from>
    <xdr:to>
      <xdr:col>50</xdr:col>
      <xdr:colOff>165100</xdr:colOff>
      <xdr:row>79</xdr:row>
      <xdr:rowOff>13359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5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4486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54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83792</xdr:rowOff>
    </xdr:from>
    <xdr:to>
      <xdr:col>46</xdr:col>
      <xdr:colOff>38100</xdr:colOff>
      <xdr:row>79</xdr:row>
      <xdr:rowOff>13942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5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5069</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549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88559</xdr:rowOff>
    </xdr:from>
    <xdr:to>
      <xdr:col>41</xdr:col>
      <xdr:colOff>101600</xdr:colOff>
      <xdr:row>79</xdr:row>
      <xdr:rowOff>18709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6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9836</xdr:rowOff>
    </xdr:from>
    <xdr:ext cx="378565"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2017" y="135543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69007</xdr:rowOff>
    </xdr:from>
    <xdr:to>
      <xdr:col>36</xdr:col>
      <xdr:colOff>165100</xdr:colOff>
      <xdr:row>78</xdr:row>
      <xdr:rowOff>170607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4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161734</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53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165908</xdr:rowOff>
    </xdr:from>
    <xdr:to>
      <xdr:col>54</xdr:col>
      <xdr:colOff>189865</xdr:colOff>
      <xdr:row>99</xdr:row>
      <xdr:rowOff>79773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24958"/>
          <a:ext cx="1270" cy="162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83600</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57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79773</xdr:rowOff>
    </xdr:from>
    <xdr:to>
      <xdr:col>55</xdr:col>
      <xdr:colOff>88900</xdr:colOff>
      <xdr:row>99</xdr:row>
      <xdr:rowOff>79773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53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112585</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0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165908</xdr:rowOff>
    </xdr:from>
    <xdr:to>
      <xdr:col>55</xdr:col>
      <xdr:colOff>88900</xdr:colOff>
      <xdr:row>89</xdr:row>
      <xdr:rowOff>165908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871</xdr:rowOff>
    </xdr:from>
    <xdr:to>
      <xdr:col>55</xdr:col>
      <xdr:colOff>0</xdr:colOff>
      <xdr:row>99</xdr:row>
      <xdr:rowOff>5375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974421"/>
          <a:ext cx="838200" cy="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122334</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581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99457</xdr:rowOff>
    </xdr:from>
    <xdr:to>
      <xdr:col>55</xdr:col>
      <xdr:colOff>50800</xdr:colOff>
      <xdr:row>98</xdr:row>
      <xdr:rowOff>29607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73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88996</xdr:rowOff>
    </xdr:from>
    <xdr:to>
      <xdr:col>50</xdr:col>
      <xdr:colOff>114300</xdr:colOff>
      <xdr:row>99</xdr:row>
      <xdr:rowOff>871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891096"/>
          <a:ext cx="889000" cy="8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132860</xdr:rowOff>
    </xdr:from>
    <xdr:to>
      <xdr:col>50</xdr:col>
      <xdr:colOff>165100</xdr:colOff>
      <xdr:row>98</xdr:row>
      <xdr:rowOff>63010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76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79537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53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80451</xdr:rowOff>
    </xdr:from>
    <xdr:to>
      <xdr:col>45</xdr:col>
      <xdr:colOff>177800</xdr:colOff>
      <xdr:row>98</xdr:row>
      <xdr:rowOff>88996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882551"/>
          <a:ext cx="889000" cy="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133255</xdr:rowOff>
    </xdr:from>
    <xdr:to>
      <xdr:col>46</xdr:col>
      <xdr:colOff>38100</xdr:colOff>
      <xdr:row>98</xdr:row>
      <xdr:rowOff>63405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76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79932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53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80451</xdr:rowOff>
    </xdr:from>
    <xdr:to>
      <xdr:col>41</xdr:col>
      <xdr:colOff>50800</xdr:colOff>
      <xdr:row>98</xdr:row>
      <xdr:rowOff>98320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882551"/>
          <a:ext cx="889000" cy="1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153574</xdr:rowOff>
    </xdr:from>
    <xdr:to>
      <xdr:col>41</xdr:col>
      <xdr:colOff>101600</xdr:colOff>
      <xdr:row>98</xdr:row>
      <xdr:rowOff>83724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78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100251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55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135489</xdr:rowOff>
    </xdr:from>
    <xdr:to>
      <xdr:col>36</xdr:col>
      <xdr:colOff>165100</xdr:colOff>
      <xdr:row>98</xdr:row>
      <xdr:rowOff>65639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76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82166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54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126025</xdr:rowOff>
    </xdr:from>
    <xdr:to>
      <xdr:col>55</xdr:col>
      <xdr:colOff>50800</xdr:colOff>
      <xdr:row>99</xdr:row>
      <xdr:rowOff>56175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92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40952</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84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121521</xdr:rowOff>
    </xdr:from>
    <xdr:to>
      <xdr:col>50</xdr:col>
      <xdr:colOff>165100</xdr:colOff>
      <xdr:row>99</xdr:row>
      <xdr:rowOff>51671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92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42798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7016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38196</xdr:rowOff>
    </xdr:from>
    <xdr:to>
      <xdr:col>46</xdr:col>
      <xdr:colOff>38100</xdr:colOff>
      <xdr:row>98</xdr:row>
      <xdr:rowOff>139796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84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130923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93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29651</xdr:rowOff>
    </xdr:from>
    <xdr:to>
      <xdr:col>41</xdr:col>
      <xdr:colOff>101600</xdr:colOff>
      <xdr:row>98</xdr:row>
      <xdr:rowOff>131251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83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122378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92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47520</xdr:rowOff>
    </xdr:from>
    <xdr:to>
      <xdr:col>36</xdr:col>
      <xdr:colOff>165100</xdr:colOff>
      <xdr:row>98</xdr:row>
      <xdr:rowOff>149120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8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140247</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94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15004</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158504"/>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133131</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493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15004</xdr:rowOff>
    </xdr:from>
    <xdr:to>
      <xdr:col>86</xdr:col>
      <xdr:colOff>25400</xdr:colOff>
      <xdr:row>30</xdr:row>
      <xdr:rowOff>15004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158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6056</xdr:rowOff>
    </xdr:from>
    <xdr:to>
      <xdr:col>85</xdr:col>
      <xdr:colOff>127000</xdr:colOff>
      <xdr:row>39</xdr:row>
      <xdr:rowOff>97866</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692606"/>
          <a:ext cx="838200" cy="9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115631</xdr:rowOff>
    </xdr:from>
    <xdr:ext cx="534377"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459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92753</xdr:rowOff>
    </xdr:from>
    <xdr:to>
      <xdr:col>85</xdr:col>
      <xdr:colOff>177800</xdr:colOff>
      <xdr:row>39</xdr:row>
      <xdr:rowOff>22903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6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6056</xdr:rowOff>
    </xdr:from>
    <xdr:to>
      <xdr:col>81</xdr:col>
      <xdr:colOff>50800</xdr:colOff>
      <xdr:row>39</xdr:row>
      <xdr:rowOff>53703</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4592300" y="6692606"/>
          <a:ext cx="889000" cy="47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128807</xdr:rowOff>
    </xdr:from>
    <xdr:to>
      <xdr:col>81</xdr:col>
      <xdr:colOff>101600</xdr:colOff>
      <xdr:row>39</xdr:row>
      <xdr:rowOff>58957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643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50084</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736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167001</xdr:rowOff>
    </xdr:from>
    <xdr:to>
      <xdr:col>76</xdr:col>
      <xdr:colOff>114300</xdr:colOff>
      <xdr:row>39</xdr:row>
      <xdr:rowOff>53703</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682101"/>
          <a:ext cx="889000" cy="5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109724</xdr:rowOff>
    </xdr:from>
    <xdr:to>
      <xdr:col>76</xdr:col>
      <xdr:colOff>165100</xdr:colOff>
      <xdr:row>39</xdr:row>
      <xdr:rowOff>39874</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62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56401</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40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167001</xdr:rowOff>
    </xdr:from>
    <xdr:to>
      <xdr:col>71</xdr:col>
      <xdr:colOff>177800</xdr:colOff>
      <xdr:row>39</xdr:row>
      <xdr:rowOff>21949</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2814300" y="6682101"/>
          <a:ext cx="889000" cy="2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76262</xdr:rowOff>
    </xdr:from>
    <xdr:to>
      <xdr:col>72</xdr:col>
      <xdr:colOff>38100</xdr:colOff>
      <xdr:row>39</xdr:row>
      <xdr:rowOff>6412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59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22939</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636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81704</xdr:rowOff>
    </xdr:from>
    <xdr:to>
      <xdr:col>67</xdr:col>
      <xdr:colOff>101600</xdr:colOff>
      <xdr:row>39</xdr:row>
      <xdr:rowOff>11854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5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28382</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47111" y="637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47066</xdr:rowOff>
    </xdr:from>
    <xdr:to>
      <xdr:col>85</xdr:col>
      <xdr:colOff>177800</xdr:colOff>
      <xdr:row>39</xdr:row>
      <xdr:rowOff>148666</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73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133443</xdr:rowOff>
    </xdr:from>
    <xdr:ext cx="313932"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6485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126706</xdr:rowOff>
    </xdr:from>
    <xdr:to>
      <xdr:col>81</xdr:col>
      <xdr:colOff>101600</xdr:colOff>
      <xdr:row>39</xdr:row>
      <xdr:rowOff>56856</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64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73383</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46428" y="641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2903</xdr:rowOff>
    </xdr:from>
    <xdr:to>
      <xdr:col>76</xdr:col>
      <xdr:colOff>165100</xdr:colOff>
      <xdr:row>39</xdr:row>
      <xdr:rowOff>104503</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68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95630</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357428" y="6782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116201</xdr:rowOff>
    </xdr:from>
    <xdr:to>
      <xdr:col>72</xdr:col>
      <xdr:colOff>38100</xdr:colOff>
      <xdr:row>39</xdr:row>
      <xdr:rowOff>46351</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63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37478</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468428" y="6724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142599</xdr:rowOff>
    </xdr:from>
    <xdr:to>
      <xdr:col>67</xdr:col>
      <xdr:colOff>101600</xdr:colOff>
      <xdr:row>39</xdr:row>
      <xdr:rowOff>72749</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65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63876</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579428" y="6750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91725</xdr:rowOff>
    </xdr:from>
    <xdr:to>
      <xdr:col>85</xdr:col>
      <xdr:colOff>126364</xdr:colOff>
      <xdr:row>79</xdr:row>
      <xdr:rowOff>23933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093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27760</xdr:rowOff>
    </xdr:from>
    <xdr:ext cx="469744"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23933</xdr:rowOff>
    </xdr:from>
    <xdr:to>
      <xdr:col>86</xdr:col>
      <xdr:colOff>25400</xdr:colOff>
      <xdr:row>79</xdr:row>
      <xdr:rowOff>23933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38402</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868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91725</xdr:rowOff>
    </xdr:from>
    <xdr:to>
      <xdr:col>86</xdr:col>
      <xdr:colOff>25400</xdr:colOff>
      <xdr:row>70</xdr:row>
      <xdr:rowOff>91725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093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25468</xdr:rowOff>
    </xdr:from>
    <xdr:to>
      <xdr:col>85</xdr:col>
      <xdr:colOff>127000</xdr:colOff>
      <xdr:row>78</xdr:row>
      <xdr:rowOff>49845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3398568"/>
          <a:ext cx="838200" cy="2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19335</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3049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167908</xdr:rowOff>
    </xdr:from>
    <xdr:to>
      <xdr:col>85</xdr:col>
      <xdr:colOff>177800</xdr:colOff>
      <xdr:row>77</xdr:row>
      <xdr:rowOff>98058</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48081</xdr:rowOff>
    </xdr:from>
    <xdr:to>
      <xdr:col>81</xdr:col>
      <xdr:colOff>50800</xdr:colOff>
      <xdr:row>78</xdr:row>
      <xdr:rowOff>49845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4592300" y="13421181"/>
          <a:ext cx="889000" cy="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4432</xdr:rowOff>
    </xdr:from>
    <xdr:to>
      <xdr:col>81</xdr:col>
      <xdr:colOff>101600</xdr:colOff>
      <xdr:row>77</xdr:row>
      <xdr:rowOff>106032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122559</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9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47437</xdr:rowOff>
    </xdr:from>
    <xdr:to>
      <xdr:col>76</xdr:col>
      <xdr:colOff>114300</xdr:colOff>
      <xdr:row>78</xdr:row>
      <xdr:rowOff>48081</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3703300" y="13420537"/>
          <a:ext cx="889000" cy="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16777</xdr:rowOff>
    </xdr:from>
    <xdr:to>
      <xdr:col>76</xdr:col>
      <xdr:colOff>165100</xdr:colOff>
      <xdr:row>77</xdr:row>
      <xdr:rowOff>118377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134904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99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47117</xdr:rowOff>
    </xdr:from>
    <xdr:to>
      <xdr:col>71</xdr:col>
      <xdr:colOff>177800</xdr:colOff>
      <xdr:row>78</xdr:row>
      <xdr:rowOff>47437</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2814300" y="13420217"/>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59985</xdr:rowOff>
    </xdr:from>
    <xdr:to>
      <xdr:col>72</xdr:col>
      <xdr:colOff>38100</xdr:colOff>
      <xdr:row>77</xdr:row>
      <xdr:rowOff>161585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6662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303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63697</xdr:rowOff>
    </xdr:from>
    <xdr:to>
      <xdr:col>67</xdr:col>
      <xdr:colOff>101600</xdr:colOff>
      <xdr:row>77</xdr:row>
      <xdr:rowOff>165297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2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10374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30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146118</xdr:rowOff>
    </xdr:from>
    <xdr:to>
      <xdr:col>85</xdr:col>
      <xdr:colOff>177800</xdr:colOff>
      <xdr:row>78</xdr:row>
      <xdr:rowOff>76268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34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124545</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332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170495</xdr:rowOff>
    </xdr:from>
    <xdr:to>
      <xdr:col>81</xdr:col>
      <xdr:colOff>101600</xdr:colOff>
      <xdr:row>78</xdr:row>
      <xdr:rowOff>100645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37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91772</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346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168731</xdr:rowOff>
    </xdr:from>
    <xdr:to>
      <xdr:col>76</xdr:col>
      <xdr:colOff>165100</xdr:colOff>
      <xdr:row>78</xdr:row>
      <xdr:rowOff>98881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37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90008</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346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168087</xdr:rowOff>
    </xdr:from>
    <xdr:to>
      <xdr:col>72</xdr:col>
      <xdr:colOff>38100</xdr:colOff>
      <xdr:row>78</xdr:row>
      <xdr:rowOff>98237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36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89364</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346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167767</xdr:rowOff>
    </xdr:from>
    <xdr:to>
      <xdr:col>67</xdr:col>
      <xdr:colOff>101600</xdr:colOff>
      <xdr:row>78</xdr:row>
      <xdr:rowOff>97917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36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89044</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346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56226</xdr:rowOff>
    </xdr:from>
    <xdr:to>
      <xdr:col>85</xdr:col>
      <xdr:colOff>126364</xdr:colOff>
      <xdr:row>98</xdr:row>
      <xdr:rowOff>133028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658176"/>
          <a:ext cx="1269" cy="1276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136855</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93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133028</xdr:rowOff>
    </xdr:from>
    <xdr:to>
      <xdr:col>86</xdr:col>
      <xdr:colOff>25400</xdr:colOff>
      <xdr:row>98</xdr:row>
      <xdr:rowOff>133028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93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2903</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43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56226</xdr:rowOff>
    </xdr:from>
    <xdr:to>
      <xdr:col>86</xdr:col>
      <xdr:colOff>25400</xdr:colOff>
      <xdr:row>91</xdr:row>
      <xdr:rowOff>56226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65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125538</xdr:rowOff>
    </xdr:from>
    <xdr:to>
      <xdr:col>85</xdr:col>
      <xdr:colOff>127000</xdr:colOff>
      <xdr:row>98</xdr:row>
      <xdr:rowOff>4629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6756188"/>
          <a:ext cx="838200" cy="5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112648</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5718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89771</xdr:rowOff>
    </xdr:from>
    <xdr:to>
      <xdr:col>85</xdr:col>
      <xdr:colOff>177800</xdr:colOff>
      <xdr:row>98</xdr:row>
      <xdr:rowOff>19921</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2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125538</xdr:rowOff>
    </xdr:from>
    <xdr:to>
      <xdr:col>81</xdr:col>
      <xdr:colOff>50800</xdr:colOff>
      <xdr:row>97</xdr:row>
      <xdr:rowOff>142918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6756188"/>
          <a:ext cx="889000" cy="1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90638</xdr:rowOff>
    </xdr:from>
    <xdr:to>
      <xdr:col>81</xdr:col>
      <xdr:colOff>101600</xdr:colOff>
      <xdr:row>98</xdr:row>
      <xdr:rowOff>20788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72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11915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81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142918</xdr:rowOff>
    </xdr:from>
    <xdr:to>
      <xdr:col>76</xdr:col>
      <xdr:colOff>114300</xdr:colOff>
      <xdr:row>98</xdr:row>
      <xdr:rowOff>72468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773568"/>
          <a:ext cx="889000" cy="10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77646</xdr:rowOff>
    </xdr:from>
    <xdr:to>
      <xdr:col>76</xdr:col>
      <xdr:colOff>165100</xdr:colOff>
      <xdr:row>98</xdr:row>
      <xdr:rowOff>7796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70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24323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48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72468</xdr:rowOff>
    </xdr:from>
    <xdr:to>
      <xdr:col>71</xdr:col>
      <xdr:colOff>177800</xdr:colOff>
      <xdr:row>98</xdr:row>
      <xdr:rowOff>73403</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874568"/>
          <a:ext cx="889000" cy="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142277</xdr:rowOff>
    </xdr:from>
    <xdr:to>
      <xdr:col>72</xdr:col>
      <xdr:colOff>38100</xdr:colOff>
      <xdr:row>98</xdr:row>
      <xdr:rowOff>72427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77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88954</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54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147996</xdr:rowOff>
    </xdr:from>
    <xdr:to>
      <xdr:col>67</xdr:col>
      <xdr:colOff>101600</xdr:colOff>
      <xdr:row>98</xdr:row>
      <xdr:rowOff>78146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94673</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55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125279</xdr:rowOff>
    </xdr:from>
    <xdr:to>
      <xdr:col>85</xdr:col>
      <xdr:colOff>177800</xdr:colOff>
      <xdr:row>98</xdr:row>
      <xdr:rowOff>55429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75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103706</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73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74738</xdr:rowOff>
    </xdr:from>
    <xdr:to>
      <xdr:col>81</xdr:col>
      <xdr:colOff>101600</xdr:colOff>
      <xdr:row>98</xdr:row>
      <xdr:rowOff>4888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70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21415</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48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92118</xdr:rowOff>
    </xdr:from>
    <xdr:to>
      <xdr:col>76</xdr:col>
      <xdr:colOff>165100</xdr:colOff>
      <xdr:row>98</xdr:row>
      <xdr:rowOff>22268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72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13395</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81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21668</xdr:rowOff>
    </xdr:from>
    <xdr:to>
      <xdr:col>72</xdr:col>
      <xdr:colOff>38100</xdr:colOff>
      <xdr:row>98</xdr:row>
      <xdr:rowOff>123268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82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114395</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91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22603</xdr:rowOff>
    </xdr:from>
    <xdr:to>
      <xdr:col>67</xdr:col>
      <xdr:colOff>101600</xdr:colOff>
      <xdr:row>98</xdr:row>
      <xdr:rowOff>124203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82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115330</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691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122509</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437459"/>
          <a:ext cx="1269" cy="121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69186</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21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122509</xdr:rowOff>
    </xdr:from>
    <xdr:to>
      <xdr:col>116</xdr:col>
      <xdr:colOff>152400</xdr:colOff>
      <xdr:row>31</xdr:row>
      <xdr:rowOff>122509</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437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102278</xdr:rowOff>
    </xdr:from>
    <xdr:to>
      <xdr:col>116</xdr:col>
      <xdr:colOff>63500</xdr:colOff>
      <xdr:row>38</xdr:row>
      <xdr:rowOff>111399</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1323300" y="6617378"/>
          <a:ext cx="838200" cy="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35127</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378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12250</xdr:rowOff>
    </xdr:from>
    <xdr:to>
      <xdr:col>116</xdr:col>
      <xdr:colOff>114300</xdr:colOff>
      <xdr:row>38</xdr:row>
      <xdr:rowOff>113850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2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95717</xdr:rowOff>
    </xdr:from>
    <xdr:to>
      <xdr:col>111</xdr:col>
      <xdr:colOff>177800</xdr:colOff>
      <xdr:row>38</xdr:row>
      <xdr:rowOff>111399</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610817"/>
          <a:ext cx="889000" cy="1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30242</xdr:rowOff>
    </xdr:from>
    <xdr:to>
      <xdr:col>112</xdr:col>
      <xdr:colOff>38100</xdr:colOff>
      <xdr:row>38</xdr:row>
      <xdr:rowOff>131842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148368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320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95717</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9545300" y="6610817"/>
          <a:ext cx="889000" cy="4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38745</xdr:rowOff>
    </xdr:from>
    <xdr:to>
      <xdr:col>107</xdr:col>
      <xdr:colOff>101600</xdr:colOff>
      <xdr:row>38</xdr:row>
      <xdr:rowOff>140345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156872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134900</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650000"/>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40825</xdr:rowOff>
    </xdr:from>
    <xdr:to>
      <xdr:col>102</xdr:col>
      <xdr:colOff>165100</xdr:colOff>
      <xdr:row>38</xdr:row>
      <xdr:rowOff>142425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158952</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3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55593</xdr:rowOff>
    </xdr:from>
    <xdr:to>
      <xdr:col>98</xdr:col>
      <xdr:colOff>38100</xdr:colOff>
      <xdr:row>38</xdr:row>
      <xdr:rowOff>157193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2270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34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51478</xdr:rowOff>
    </xdr:from>
    <xdr:to>
      <xdr:col>116</xdr:col>
      <xdr:colOff>114300</xdr:colOff>
      <xdr:row>38</xdr:row>
      <xdr:rowOff>153078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56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162127</xdr:rowOff>
    </xdr:from>
    <xdr:ext cx="469744"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50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60599</xdr:rowOff>
    </xdr:from>
    <xdr:to>
      <xdr:col>112</xdr:col>
      <xdr:colOff>38100</xdr:colOff>
      <xdr:row>38</xdr:row>
      <xdr:rowOff>162199</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57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153326</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668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44917</xdr:rowOff>
    </xdr:from>
    <xdr:to>
      <xdr:col>107</xdr:col>
      <xdr:colOff>101600</xdr:colOff>
      <xdr:row>38</xdr:row>
      <xdr:rowOff>146517</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56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137644</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428" y="6652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84100</xdr:rowOff>
    </xdr:from>
    <xdr:to>
      <xdr:col>98</xdr:col>
      <xdr:colOff>38100</xdr:colOff>
      <xdr:row>39</xdr:row>
      <xdr:rowOff>14250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5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5377</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7017" y="6691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151080</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23580"/>
          <a:ext cx="1269" cy="1360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154962</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99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97757</xdr:rowOff>
    </xdr:from>
    <xdr:ext cx="599010"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98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151080</xdr:rowOff>
    </xdr:from>
    <xdr:to>
      <xdr:col>116</xdr:col>
      <xdr:colOff>152400</xdr:colOff>
      <xdr:row>50</xdr:row>
      <xdr:rowOff>151080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2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129692</xdr:rowOff>
    </xdr:from>
    <xdr:to>
      <xdr:col>116</xdr:col>
      <xdr:colOff>63500</xdr:colOff>
      <xdr:row>58</xdr:row>
      <xdr:rowOff>129710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1323300" y="10073792"/>
          <a:ext cx="8382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72412</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845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49535</xdr:rowOff>
    </xdr:from>
    <xdr:to>
      <xdr:col>116</xdr:col>
      <xdr:colOff>114300</xdr:colOff>
      <xdr:row>58</xdr:row>
      <xdr:rowOff>151135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9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129710</xdr:rowOff>
    </xdr:from>
    <xdr:to>
      <xdr:col>111</xdr:col>
      <xdr:colOff>177800</xdr:colOff>
      <xdr:row>58</xdr:row>
      <xdr:rowOff>129770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0434300" y="10073810"/>
          <a:ext cx="889000" cy="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36546</xdr:rowOff>
    </xdr:from>
    <xdr:to>
      <xdr:col>112</xdr:col>
      <xdr:colOff>38100</xdr:colOff>
      <xdr:row>58</xdr:row>
      <xdr:rowOff>138146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154673</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56111" y="975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129770</xdr:rowOff>
    </xdr:from>
    <xdr:to>
      <xdr:col>107</xdr:col>
      <xdr:colOff>50800</xdr:colOff>
      <xdr:row>58</xdr:row>
      <xdr:rowOff>129811</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9545300" y="10073870"/>
          <a:ext cx="889000" cy="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67288</xdr:rowOff>
    </xdr:from>
    <xdr:to>
      <xdr:col>107</xdr:col>
      <xdr:colOff>101600</xdr:colOff>
      <xdr:row>58</xdr:row>
      <xdr:rowOff>168888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1001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13965</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78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129811</xdr:rowOff>
    </xdr:from>
    <xdr:to>
      <xdr:col>102</xdr:col>
      <xdr:colOff>114300</xdr:colOff>
      <xdr:row>58</xdr:row>
      <xdr:rowOff>129842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8656300" y="10073911"/>
          <a:ext cx="88900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72834</xdr:rowOff>
    </xdr:from>
    <xdr:to>
      <xdr:col>102</xdr:col>
      <xdr:colOff>165100</xdr:colOff>
      <xdr:row>59</xdr:row>
      <xdr:rowOff>2984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1001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19511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79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73844</xdr:rowOff>
    </xdr:from>
    <xdr:to>
      <xdr:col>98</xdr:col>
      <xdr:colOff>38100</xdr:colOff>
      <xdr:row>59</xdr:row>
      <xdr:rowOff>3994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100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20521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793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78892</xdr:rowOff>
    </xdr:from>
    <xdr:to>
      <xdr:col>116</xdr:col>
      <xdr:colOff>114300</xdr:colOff>
      <xdr:row>59</xdr:row>
      <xdr:rowOff>9042</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02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27962</xdr:rowOff>
    </xdr:from>
    <xdr:ext cx="469744"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97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78910</xdr:rowOff>
    </xdr:from>
    <xdr:to>
      <xdr:col>112</xdr:col>
      <xdr:colOff>38100</xdr:colOff>
      <xdr:row>59</xdr:row>
      <xdr:rowOff>9060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02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187</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1011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78970</xdr:rowOff>
    </xdr:from>
    <xdr:to>
      <xdr:col>107</xdr:col>
      <xdr:colOff>101600</xdr:colOff>
      <xdr:row>59</xdr:row>
      <xdr:rowOff>9120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02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247</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99428" y="1011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79011</xdr:rowOff>
    </xdr:from>
    <xdr:to>
      <xdr:col>102</xdr:col>
      <xdr:colOff>165100</xdr:colOff>
      <xdr:row>59</xdr:row>
      <xdr:rowOff>9161</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0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288</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10115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79042</xdr:rowOff>
    </xdr:from>
    <xdr:to>
      <xdr:col>98</xdr:col>
      <xdr:colOff>38100</xdr:colOff>
      <xdr:row>59</xdr:row>
      <xdr:rowOff>9192</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02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319</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10115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93599</xdr:rowOff>
    </xdr:from>
    <xdr:to>
      <xdr:col>116</xdr:col>
      <xdr:colOff>62864</xdr:colOff>
      <xdr:row>79</xdr:row>
      <xdr:rowOff>96165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95099"/>
          <a:ext cx="1269" cy="1545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99992</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96165</xdr:rowOff>
    </xdr:from>
    <xdr:to>
      <xdr:col>116</xdr:col>
      <xdr:colOff>152400</xdr:colOff>
      <xdr:row>79</xdr:row>
      <xdr:rowOff>96165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4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40276</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7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93599</xdr:rowOff>
    </xdr:from>
    <xdr:to>
      <xdr:col>116</xdr:col>
      <xdr:colOff>152400</xdr:colOff>
      <xdr:row>70</xdr:row>
      <xdr:rowOff>93599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95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118935</xdr:rowOff>
    </xdr:from>
    <xdr:to>
      <xdr:col>116</xdr:col>
      <xdr:colOff>63500</xdr:colOff>
      <xdr:row>75</xdr:row>
      <xdr:rowOff>19888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2806235"/>
          <a:ext cx="838200" cy="7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99039</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9577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120612</xdr:rowOff>
    </xdr:from>
    <xdr:to>
      <xdr:col>116</xdr:col>
      <xdr:colOff>114300</xdr:colOff>
      <xdr:row>76</xdr:row>
      <xdr:rowOff>50763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29793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19888</xdr:rowOff>
    </xdr:from>
    <xdr:to>
      <xdr:col>111</xdr:col>
      <xdr:colOff>177800</xdr:colOff>
      <xdr:row>75</xdr:row>
      <xdr:rowOff>63995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2878638"/>
          <a:ext cx="889000" cy="4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121362</xdr:rowOff>
    </xdr:from>
    <xdr:to>
      <xdr:col>112</xdr:col>
      <xdr:colOff>38100</xdr:colOff>
      <xdr:row>76</xdr:row>
      <xdr:rowOff>51512</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298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42639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07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145186</xdr:rowOff>
    </xdr:from>
    <xdr:to>
      <xdr:col>107</xdr:col>
      <xdr:colOff>50800</xdr:colOff>
      <xdr:row>75</xdr:row>
      <xdr:rowOff>63995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9545300" y="12832486"/>
          <a:ext cx="889000" cy="9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140957</xdr:rowOff>
    </xdr:from>
    <xdr:to>
      <xdr:col>107</xdr:col>
      <xdr:colOff>101600</xdr:colOff>
      <xdr:row>76</xdr:row>
      <xdr:rowOff>71107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299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62234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309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145186</xdr:rowOff>
    </xdr:from>
    <xdr:to>
      <xdr:col>102</xdr:col>
      <xdr:colOff>114300</xdr:colOff>
      <xdr:row>74</xdr:row>
      <xdr:rowOff>168542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2832486"/>
          <a:ext cx="889000" cy="2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102692</xdr:rowOff>
    </xdr:from>
    <xdr:to>
      <xdr:col>102</xdr:col>
      <xdr:colOff>165100</xdr:colOff>
      <xdr:row>76</xdr:row>
      <xdr:rowOff>32841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296144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23970</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305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85776</xdr:rowOff>
    </xdr:from>
    <xdr:to>
      <xdr:col>98</xdr:col>
      <xdr:colOff>38100</xdr:colOff>
      <xdr:row>76</xdr:row>
      <xdr:rowOff>15926</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294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7053</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303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68135</xdr:rowOff>
    </xdr:from>
    <xdr:to>
      <xdr:col>116</xdr:col>
      <xdr:colOff>114300</xdr:colOff>
      <xdr:row>74</xdr:row>
      <xdr:rowOff>169735</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275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91012</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60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140538</xdr:rowOff>
    </xdr:from>
    <xdr:to>
      <xdr:col>112</xdr:col>
      <xdr:colOff>38100</xdr:colOff>
      <xdr:row>75</xdr:row>
      <xdr:rowOff>70688</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282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87215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60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13195</xdr:rowOff>
    </xdr:from>
    <xdr:to>
      <xdr:col>107</xdr:col>
      <xdr:colOff>101600</xdr:colOff>
      <xdr:row>75</xdr:row>
      <xdr:rowOff>114795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28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131322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264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94386</xdr:rowOff>
    </xdr:from>
    <xdr:to>
      <xdr:col>102</xdr:col>
      <xdr:colOff>165100</xdr:colOff>
      <xdr:row>75</xdr:row>
      <xdr:rowOff>24536</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278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41063</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255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117742</xdr:rowOff>
    </xdr:from>
    <xdr:to>
      <xdr:col>98</xdr:col>
      <xdr:colOff>38100</xdr:colOff>
      <xdr:row>75</xdr:row>
      <xdr:rowOff>47892</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280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64419</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258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歳出決算総額は、住民一人当たりコストで</a:t>
          </a:r>
          <a:r>
            <a:rPr kumimoji="1" lang="en-US" altLang="ja-JP" sz="1300">
              <a:latin typeface="ＭＳ Ｐゴシック" panose="020B0600070205080204" pitchFamily="50" charset="-128"/>
              <a:ea typeface="ＭＳ Ｐゴシック" panose="020B0600070205080204" pitchFamily="50" charset="-128"/>
            </a:rPr>
            <a:t>686,836</a:t>
          </a:r>
          <a:r>
            <a:rPr kumimoji="1" lang="ja-JP" altLang="en-US" sz="1300">
              <a:latin typeface="ＭＳ Ｐゴシック" panose="020B0600070205080204" pitchFamily="50" charset="-128"/>
              <a:ea typeface="ＭＳ Ｐゴシック" panose="020B0600070205080204" pitchFamily="50" charset="-128"/>
            </a:rPr>
            <a:t>円となり、昨年度より</a:t>
          </a:r>
          <a:r>
            <a:rPr kumimoji="1" lang="en-US" altLang="ja-JP" sz="1300">
              <a:latin typeface="ＭＳ Ｐゴシック" panose="020B0600070205080204" pitchFamily="50" charset="-128"/>
              <a:ea typeface="ＭＳ Ｐゴシック" panose="020B0600070205080204" pitchFamily="50" charset="-128"/>
            </a:rPr>
            <a:t>26,508</a:t>
          </a:r>
          <a:r>
            <a:rPr kumimoji="1" lang="ja-JP" altLang="en-US" sz="1300">
              <a:latin typeface="ＭＳ Ｐゴシック" panose="020B0600070205080204" pitchFamily="50" charset="-128"/>
              <a:ea typeface="ＭＳ Ｐゴシック" panose="020B0600070205080204" pitchFamily="50" charset="-128"/>
            </a:rPr>
            <a:t>円減少した。</a:t>
          </a:r>
        </a:p>
        <a:p>
          <a:r>
            <a:rPr kumimoji="1" lang="ja-JP" altLang="en-US" sz="1300">
              <a:latin typeface="ＭＳ Ｐゴシック" panose="020B0600070205080204" pitchFamily="50" charset="-128"/>
              <a:ea typeface="ＭＳ Ｐゴシック" panose="020B0600070205080204" pitchFamily="50" charset="-128"/>
            </a:rPr>
            <a:t>減少の要因は普通建設事業費、防災行政無線デジタル化事業や公共施設等適正管理推進事業の事業完了等によるものや、ふるさと納税の減少によるふるさと応援基金への積立額の減少によるものである。</a:t>
          </a:r>
        </a:p>
        <a:p>
          <a:r>
            <a:rPr kumimoji="1" lang="ja-JP" altLang="en-US" sz="1300">
              <a:latin typeface="ＭＳ Ｐゴシック" panose="020B0600070205080204" pitchFamily="50" charset="-128"/>
              <a:ea typeface="ＭＳ Ｐゴシック" panose="020B0600070205080204" pitchFamily="50" charset="-128"/>
            </a:rPr>
            <a:t>また、類似団体と比較して一人当たりのコストが高い状況となっているものは、繰出金である。</a:t>
          </a:r>
        </a:p>
        <a:p>
          <a:r>
            <a:rPr kumimoji="1" lang="ja-JP" altLang="en-US" sz="1300">
              <a:latin typeface="ＭＳ Ｐゴシック" panose="020B0600070205080204" pitchFamily="50" charset="-128"/>
              <a:ea typeface="ＭＳ Ｐゴシック" panose="020B0600070205080204" pitchFamily="50" charset="-128"/>
            </a:rPr>
            <a:t>下水道事業への繰出金は今後も増加傾向となる見込みであるため下水道使用料の見直し等により下水道事業の健全化を図ることで繰出金の抑制へつなげたい。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佐賀県江北町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9,593
9,516
24.88
6,914,640
6,588,820
95,142
3,338,016
4,737,046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70957</xdr:rowOff>
    </xdr:from>
    <xdr:to>
      <xdr:col>24</xdr:col>
      <xdr:colOff>62865</xdr:colOff>
      <xdr:row>39</xdr:row>
      <xdr:rowOff>105900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14457"/>
          <a:ext cx="1270" cy="1577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109727</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9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105900</xdr:rowOff>
    </xdr:from>
    <xdr:to>
      <xdr:col>24</xdr:col>
      <xdr:colOff>152400</xdr:colOff>
      <xdr:row>39</xdr:row>
      <xdr:rowOff>105900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9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17634</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8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70957</xdr:rowOff>
    </xdr:from>
    <xdr:to>
      <xdr:col>24</xdr:col>
      <xdr:colOff>152400</xdr:colOff>
      <xdr:row>30</xdr:row>
      <xdr:rowOff>70957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1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166805</xdr:rowOff>
    </xdr:from>
    <xdr:to>
      <xdr:col>24</xdr:col>
      <xdr:colOff>63500</xdr:colOff>
      <xdr:row>38</xdr:row>
      <xdr:rowOff>7602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510455"/>
          <a:ext cx="838200" cy="1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6621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07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155194</xdr:rowOff>
    </xdr:from>
    <xdr:to>
      <xdr:col>24</xdr:col>
      <xdr:colOff>114300</xdr:colOff>
      <xdr:row>36</xdr:row>
      <xdr:rowOff>85344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5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166805</xdr:rowOff>
    </xdr:from>
    <xdr:to>
      <xdr:col>19</xdr:col>
      <xdr:colOff>177800</xdr:colOff>
      <xdr:row>38</xdr:row>
      <xdr:rowOff>16583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510455"/>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17381</xdr:rowOff>
    </xdr:from>
    <xdr:to>
      <xdr:col>20</xdr:col>
      <xdr:colOff>38100</xdr:colOff>
      <xdr:row>36</xdr:row>
      <xdr:rowOff>118981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135508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6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11194</xdr:rowOff>
    </xdr:from>
    <xdr:to>
      <xdr:col>15</xdr:col>
      <xdr:colOff>50800</xdr:colOff>
      <xdr:row>38</xdr:row>
      <xdr:rowOff>16583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526294"/>
          <a:ext cx="889000" cy="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129956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5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11031</xdr:rowOff>
    </xdr:from>
    <xdr:to>
      <xdr:col>10</xdr:col>
      <xdr:colOff>114300</xdr:colOff>
      <xdr:row>38</xdr:row>
      <xdr:rowOff>11194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526131"/>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21953</xdr:rowOff>
    </xdr:from>
    <xdr:to>
      <xdr:col>10</xdr:col>
      <xdr:colOff>165100</xdr:colOff>
      <xdr:row>36</xdr:row>
      <xdr:rowOff>123553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9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140080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69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140825</xdr:rowOff>
    </xdr:from>
    <xdr:to>
      <xdr:col>6</xdr:col>
      <xdr:colOff>38100</xdr:colOff>
      <xdr:row>36</xdr:row>
      <xdr:rowOff>70975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4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87502</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1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128252</xdr:rowOff>
    </xdr:from>
    <xdr:to>
      <xdr:col>24</xdr:col>
      <xdr:colOff>114300</xdr:colOff>
      <xdr:row>38</xdr:row>
      <xdr:rowOff>58402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47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106679</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45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116005</xdr:rowOff>
    </xdr:from>
    <xdr:to>
      <xdr:col>20</xdr:col>
      <xdr:colOff>38100</xdr:colOff>
      <xdr:row>38</xdr:row>
      <xdr:rowOff>46155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45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37282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55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137233</xdr:rowOff>
    </xdr:from>
    <xdr:to>
      <xdr:col>15</xdr:col>
      <xdr:colOff>101600</xdr:colOff>
      <xdr:row>38</xdr:row>
      <xdr:rowOff>67383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48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58510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573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131844</xdr:rowOff>
    </xdr:from>
    <xdr:to>
      <xdr:col>10</xdr:col>
      <xdr:colOff>165100</xdr:colOff>
      <xdr:row>38</xdr:row>
      <xdr:rowOff>61995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4754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53121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56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131681</xdr:rowOff>
    </xdr:from>
    <xdr:to>
      <xdr:col>6</xdr:col>
      <xdr:colOff>38100</xdr:colOff>
      <xdr:row>38</xdr:row>
      <xdr:rowOff>61830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47533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52958</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56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6283</xdr:rowOff>
    </xdr:from>
    <xdr:to>
      <xdr:col>24</xdr:col>
      <xdr:colOff>62865</xdr:colOff>
      <xdr:row>59</xdr:row>
      <xdr:rowOff>12561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578783"/>
          <a:ext cx="1270" cy="154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16388</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3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12561</xdr:rowOff>
    </xdr:from>
    <xdr:to>
      <xdr:col>24</xdr:col>
      <xdr:colOff>152400</xdr:colOff>
      <xdr:row>59</xdr:row>
      <xdr:rowOff>12561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28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124410</xdr:rowOff>
    </xdr:from>
    <xdr:ext cx="690189"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3540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1,502,561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6283</xdr:rowOff>
    </xdr:from>
    <xdr:to>
      <xdr:col>24</xdr:col>
      <xdr:colOff>152400</xdr:colOff>
      <xdr:row>50</xdr:row>
      <xdr:rowOff>6283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57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58419</xdr:rowOff>
    </xdr:from>
    <xdr:to>
      <xdr:col>24</xdr:col>
      <xdr:colOff>63500</xdr:colOff>
      <xdr:row>58</xdr:row>
      <xdr:rowOff>93896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3797300" y="10002519"/>
          <a:ext cx="838200" cy="35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162356</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63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139479</xdr:rowOff>
    </xdr:from>
    <xdr:to>
      <xdr:col>24</xdr:col>
      <xdr:colOff>114300</xdr:colOff>
      <xdr:row>58</xdr:row>
      <xdr:rowOff>69629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91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58419</xdr:rowOff>
    </xdr:from>
    <xdr:to>
      <xdr:col>19</xdr:col>
      <xdr:colOff>177800</xdr:colOff>
      <xdr:row>58</xdr:row>
      <xdr:rowOff>106483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10002519"/>
          <a:ext cx="889000" cy="4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129963</xdr:rowOff>
    </xdr:from>
    <xdr:to>
      <xdr:col>20</xdr:col>
      <xdr:colOff>38100</xdr:colOff>
      <xdr:row>58</xdr:row>
      <xdr:rowOff>60113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9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76640</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677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63898</xdr:rowOff>
    </xdr:from>
    <xdr:to>
      <xdr:col>15</xdr:col>
      <xdr:colOff>50800</xdr:colOff>
      <xdr:row>58</xdr:row>
      <xdr:rowOff>106483</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10007998"/>
          <a:ext cx="889000" cy="4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148792</xdr:rowOff>
    </xdr:from>
    <xdr:to>
      <xdr:col>15</xdr:col>
      <xdr:colOff>101600</xdr:colOff>
      <xdr:row>58</xdr:row>
      <xdr:rowOff>78942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2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95469</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9696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63898</xdr:rowOff>
    </xdr:from>
    <xdr:to>
      <xdr:col>10</xdr:col>
      <xdr:colOff>114300</xdr:colOff>
      <xdr:row>59</xdr:row>
      <xdr:rowOff>979</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10007998"/>
          <a:ext cx="889000" cy="10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78207</xdr:rowOff>
    </xdr:from>
    <xdr:to>
      <xdr:col>10</xdr:col>
      <xdr:colOff>165100</xdr:colOff>
      <xdr:row>58</xdr:row>
      <xdr:rowOff>8357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85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24884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19795" y="962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37207</xdr:rowOff>
    </xdr:from>
    <xdr:to>
      <xdr:col>6</xdr:col>
      <xdr:colOff>38100</xdr:colOff>
      <xdr:row>58</xdr:row>
      <xdr:rowOff>138807</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98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155334</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975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43096</xdr:rowOff>
    </xdr:from>
    <xdr:to>
      <xdr:col>24</xdr:col>
      <xdr:colOff>114300</xdr:colOff>
      <xdr:row>58</xdr:row>
      <xdr:rowOff>144696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98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129473</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902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7619</xdr:rowOff>
    </xdr:from>
    <xdr:to>
      <xdr:col>20</xdr:col>
      <xdr:colOff>38100</xdr:colOff>
      <xdr:row>58</xdr:row>
      <xdr:rowOff>109219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95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100346</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497795" y="10044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55683</xdr:rowOff>
    </xdr:from>
    <xdr:to>
      <xdr:col>15</xdr:col>
      <xdr:colOff>101600</xdr:colOff>
      <xdr:row>58</xdr:row>
      <xdr:rowOff>157283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99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148410</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08795" y="10092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13098</xdr:rowOff>
    </xdr:from>
    <xdr:to>
      <xdr:col>10</xdr:col>
      <xdr:colOff>165100</xdr:colOff>
      <xdr:row>58</xdr:row>
      <xdr:rowOff>114698</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95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105825</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19795" y="10049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121629</xdr:rowOff>
    </xdr:from>
    <xdr:to>
      <xdr:col>6</xdr:col>
      <xdr:colOff>38100</xdr:colOff>
      <xdr:row>59</xdr:row>
      <xdr:rowOff>51779</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1006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42906</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1015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43879</xdr:rowOff>
    </xdr:from>
    <xdr:to>
      <xdr:col>24</xdr:col>
      <xdr:colOff>62865</xdr:colOff>
      <xdr:row>78</xdr:row>
      <xdr:rowOff>104153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16829"/>
          <a:ext cx="1270" cy="126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107980</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8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104153</xdr:rowOff>
    </xdr:from>
    <xdr:to>
      <xdr:col>24</xdr:col>
      <xdr:colOff>152400</xdr:colOff>
      <xdr:row>78</xdr:row>
      <xdr:rowOff>104153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7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162006</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9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460,150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43879</xdr:rowOff>
    </xdr:from>
    <xdr:to>
      <xdr:col>24</xdr:col>
      <xdr:colOff>152400</xdr:colOff>
      <xdr:row>71</xdr:row>
      <xdr:rowOff>43879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1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7196</xdr:rowOff>
    </xdr:from>
    <xdr:to>
      <xdr:col>24</xdr:col>
      <xdr:colOff>63500</xdr:colOff>
      <xdr:row>77</xdr:row>
      <xdr:rowOff>59176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208846"/>
          <a:ext cx="838200" cy="5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118876</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977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95999</xdr:rowOff>
    </xdr:from>
    <xdr:to>
      <xdr:col>24</xdr:col>
      <xdr:colOff>114300</xdr:colOff>
      <xdr:row>77</xdr:row>
      <xdr:rowOff>26149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1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130149</xdr:rowOff>
    </xdr:from>
    <xdr:to>
      <xdr:col>19</xdr:col>
      <xdr:colOff>177800</xdr:colOff>
      <xdr:row>77</xdr:row>
      <xdr:rowOff>59176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908300" y="13160349"/>
          <a:ext cx="889000" cy="10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148107</xdr:rowOff>
    </xdr:from>
    <xdr:to>
      <xdr:col>20</xdr:col>
      <xdr:colOff>38100</xdr:colOff>
      <xdr:row>77</xdr:row>
      <xdr:rowOff>78257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7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94784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953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130149</xdr:rowOff>
    </xdr:from>
    <xdr:to>
      <xdr:col>15</xdr:col>
      <xdr:colOff>50800</xdr:colOff>
      <xdr:row>77</xdr:row>
      <xdr:rowOff>154578</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160349"/>
          <a:ext cx="889000" cy="19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114934</xdr:rowOff>
    </xdr:from>
    <xdr:to>
      <xdr:col>15</xdr:col>
      <xdr:colOff>101600</xdr:colOff>
      <xdr:row>77</xdr:row>
      <xdr:rowOff>45084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36211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23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154578</xdr:rowOff>
    </xdr:from>
    <xdr:to>
      <xdr:col>10</xdr:col>
      <xdr:colOff>114300</xdr:colOff>
      <xdr:row>77</xdr:row>
      <xdr:rowOff>160418</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356228"/>
          <a:ext cx="889000" cy="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55194</xdr:rowOff>
    </xdr:from>
    <xdr:to>
      <xdr:col>10</xdr:col>
      <xdr:colOff>165100</xdr:colOff>
      <xdr:row>77</xdr:row>
      <xdr:rowOff>156794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25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1871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03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68604</xdr:rowOff>
    </xdr:from>
    <xdr:to>
      <xdr:col>6</xdr:col>
      <xdr:colOff>38100</xdr:colOff>
      <xdr:row>77</xdr:row>
      <xdr:rowOff>170204</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27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15281</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04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127846</xdr:rowOff>
    </xdr:from>
    <xdr:to>
      <xdr:col>24</xdr:col>
      <xdr:colOff>114300</xdr:colOff>
      <xdr:row>77</xdr:row>
      <xdr:rowOff>57996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15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106273</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136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8376</xdr:rowOff>
    </xdr:from>
    <xdr:to>
      <xdr:col>20</xdr:col>
      <xdr:colOff>38100</xdr:colOff>
      <xdr:row>77</xdr:row>
      <xdr:rowOff>109976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21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101103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302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79349</xdr:rowOff>
    </xdr:from>
    <xdr:to>
      <xdr:col>15</xdr:col>
      <xdr:colOff>101600</xdr:colOff>
      <xdr:row>77</xdr:row>
      <xdr:rowOff>9499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10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26026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88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103778</xdr:rowOff>
    </xdr:from>
    <xdr:to>
      <xdr:col>10</xdr:col>
      <xdr:colOff>165100</xdr:colOff>
      <xdr:row>78</xdr:row>
      <xdr:rowOff>33928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30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25055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398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109618</xdr:rowOff>
    </xdr:from>
    <xdr:to>
      <xdr:col>6</xdr:col>
      <xdr:colOff>38100</xdr:colOff>
      <xdr:row>78</xdr:row>
      <xdr:rowOff>39768</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31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30895</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403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95</xdr:row>
      <xdr:rowOff>54627</xdr:rowOff>
    </xdr:from>
    <xdr:ext cx="685572"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76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92</xdr:row>
      <xdr:rowOff>111777</xdr:rowOff>
    </xdr:from>
    <xdr:ext cx="685572"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76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168927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133970</xdr:rowOff>
    </xdr:from>
    <xdr:to>
      <xdr:col>24</xdr:col>
      <xdr:colOff>62865</xdr:colOff>
      <xdr:row>98</xdr:row>
      <xdr:rowOff>126591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735920"/>
          <a:ext cx="1270" cy="1192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140647</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4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126591</xdr:rowOff>
    </xdr:from>
    <xdr:to>
      <xdr:col>24</xdr:col>
      <xdr:colOff>152400</xdr:colOff>
      <xdr:row>98</xdr:row>
      <xdr:rowOff>126591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2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80647</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5111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2,637,531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133970</xdr:rowOff>
    </xdr:from>
    <xdr:to>
      <xdr:col>24</xdr:col>
      <xdr:colOff>152400</xdr:colOff>
      <xdr:row>91</xdr:row>
      <xdr:rowOff>133970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73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113962</xdr:rowOff>
    </xdr:from>
    <xdr:to>
      <xdr:col>24</xdr:col>
      <xdr:colOff>63500</xdr:colOff>
      <xdr:row>98</xdr:row>
      <xdr:rowOff>119791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916062"/>
          <a:ext cx="8382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58097</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88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35220</xdr:rowOff>
    </xdr:from>
    <xdr:to>
      <xdr:col>24</xdr:col>
      <xdr:colOff>114300</xdr:colOff>
      <xdr:row>98</xdr:row>
      <xdr:rowOff>136820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3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106679</xdr:rowOff>
    </xdr:from>
    <xdr:to>
      <xdr:col>19</xdr:col>
      <xdr:colOff>177800</xdr:colOff>
      <xdr:row>98</xdr:row>
      <xdr:rowOff>113962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908779"/>
          <a:ext cx="889000" cy="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46030</xdr:rowOff>
    </xdr:from>
    <xdr:to>
      <xdr:col>20</xdr:col>
      <xdr:colOff>38100</xdr:colOff>
      <xdr:row>98</xdr:row>
      <xdr:rowOff>147630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164157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2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106679</xdr:rowOff>
    </xdr:from>
    <xdr:to>
      <xdr:col>15</xdr:col>
      <xdr:colOff>50800</xdr:colOff>
      <xdr:row>98</xdr:row>
      <xdr:rowOff>115196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08779"/>
          <a:ext cx="889000" cy="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49363</xdr:rowOff>
    </xdr:from>
    <xdr:to>
      <xdr:col>15</xdr:col>
      <xdr:colOff>101600</xdr:colOff>
      <xdr:row>98</xdr:row>
      <xdr:rowOff>150963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5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167490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115196</xdr:rowOff>
    </xdr:from>
    <xdr:to>
      <xdr:col>10</xdr:col>
      <xdr:colOff>114300</xdr:colOff>
      <xdr:row>98</xdr:row>
      <xdr:rowOff>123405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917296"/>
          <a:ext cx="889000" cy="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53803</xdr:rowOff>
    </xdr:from>
    <xdr:to>
      <xdr:col>10</xdr:col>
      <xdr:colOff>165100</xdr:colOff>
      <xdr:row>98</xdr:row>
      <xdr:rowOff>155403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55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480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3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55896</xdr:rowOff>
    </xdr:from>
    <xdr:to>
      <xdr:col>6</xdr:col>
      <xdr:colOff>38100</xdr:colOff>
      <xdr:row>98</xdr:row>
      <xdr:rowOff>157496</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5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2573</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3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68991</xdr:rowOff>
    </xdr:from>
    <xdr:to>
      <xdr:col>24</xdr:col>
      <xdr:colOff>114300</xdr:colOff>
      <xdr:row>98</xdr:row>
      <xdr:rowOff>170591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7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13646</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1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63162</xdr:rowOff>
    </xdr:from>
    <xdr:to>
      <xdr:col>20</xdr:col>
      <xdr:colOff>38100</xdr:colOff>
      <xdr:row>98</xdr:row>
      <xdr:rowOff>164762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6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155889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5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55879</xdr:rowOff>
    </xdr:from>
    <xdr:to>
      <xdr:col>15</xdr:col>
      <xdr:colOff>101600</xdr:colOff>
      <xdr:row>98</xdr:row>
      <xdr:rowOff>157479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5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148606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5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64396</xdr:rowOff>
    </xdr:from>
    <xdr:to>
      <xdr:col>10</xdr:col>
      <xdr:colOff>165100</xdr:colOff>
      <xdr:row>98</xdr:row>
      <xdr:rowOff>165996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6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157123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5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72605</xdr:rowOff>
    </xdr:from>
    <xdr:to>
      <xdr:col>6</xdr:col>
      <xdr:colOff>38100</xdr:colOff>
      <xdr:row>99</xdr:row>
      <xdr:rowOff>2755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7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165332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6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130442</xdr:rowOff>
    </xdr:from>
    <xdr:to>
      <xdr:col>54</xdr:col>
      <xdr:colOff>189865</xdr:colOff>
      <xdr:row>38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73942"/>
          <a:ext cx="1270" cy="1266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77119</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4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130442</xdr:rowOff>
    </xdr:from>
    <xdr:to>
      <xdr:col>55</xdr:col>
      <xdr:colOff>88900</xdr:colOff>
      <xdr:row>30</xdr:row>
      <xdr:rowOff>130442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7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167075</xdr:rowOff>
    </xdr:from>
    <xdr:to>
      <xdr:col>55</xdr:col>
      <xdr:colOff>0</xdr:colOff>
      <xdr:row>37</xdr:row>
      <xdr:rowOff>167132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510725"/>
          <a:ext cx="8382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117320</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2895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94443</xdr:rowOff>
    </xdr:from>
    <xdr:to>
      <xdr:col>55</xdr:col>
      <xdr:colOff>50800</xdr:colOff>
      <xdr:row>38</xdr:row>
      <xdr:rowOff>24594</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380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167132</xdr:rowOff>
    </xdr:from>
    <xdr:to>
      <xdr:col>50</xdr:col>
      <xdr:colOff>114300</xdr:colOff>
      <xdr:row>37</xdr:row>
      <xdr:rowOff>167304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510782"/>
          <a:ext cx="889000" cy="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88328</xdr:rowOff>
    </xdr:from>
    <xdr:to>
      <xdr:col>50</xdr:col>
      <xdr:colOff>165100</xdr:colOff>
      <xdr:row>38</xdr:row>
      <xdr:rowOff>18478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3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35005</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04428" y="62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167304</xdr:rowOff>
    </xdr:from>
    <xdr:to>
      <xdr:col>45</xdr:col>
      <xdr:colOff>177800</xdr:colOff>
      <xdr:row>37</xdr:row>
      <xdr:rowOff>167418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510954"/>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98673</xdr:rowOff>
    </xdr:from>
    <xdr:to>
      <xdr:col>46</xdr:col>
      <xdr:colOff>38100</xdr:colOff>
      <xdr:row>38</xdr:row>
      <xdr:rowOff>28823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45350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17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167418</xdr:rowOff>
    </xdr:from>
    <xdr:to>
      <xdr:col>41</xdr:col>
      <xdr:colOff>50800</xdr:colOff>
      <xdr:row>37</xdr:row>
      <xdr:rowOff>167532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511068"/>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86843</xdr:rowOff>
    </xdr:from>
    <xdr:to>
      <xdr:col>41</xdr:col>
      <xdr:colOff>101600</xdr:colOff>
      <xdr:row>38</xdr:row>
      <xdr:rowOff>16993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3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33520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26428" y="6205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77699</xdr:rowOff>
    </xdr:from>
    <xdr:to>
      <xdr:col>36</xdr:col>
      <xdr:colOff>165100</xdr:colOff>
      <xdr:row>38</xdr:row>
      <xdr:rowOff>7849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24376</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196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116275</xdr:rowOff>
    </xdr:from>
    <xdr:to>
      <xdr:col>55</xdr:col>
      <xdr:colOff>50800</xdr:colOff>
      <xdr:row>38</xdr:row>
      <xdr:rowOff>46425</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45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72871</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416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116332</xdr:rowOff>
    </xdr:from>
    <xdr:to>
      <xdr:col>50</xdr:col>
      <xdr:colOff>165100</xdr:colOff>
      <xdr:row>38</xdr:row>
      <xdr:rowOff>46482</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45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37609</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552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116503</xdr:rowOff>
    </xdr:from>
    <xdr:to>
      <xdr:col>46</xdr:col>
      <xdr:colOff>38100</xdr:colOff>
      <xdr:row>38</xdr:row>
      <xdr:rowOff>46653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46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37781</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552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116618</xdr:rowOff>
    </xdr:from>
    <xdr:to>
      <xdr:col>41</xdr:col>
      <xdr:colOff>101600</xdr:colOff>
      <xdr:row>38</xdr:row>
      <xdr:rowOff>46768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46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37895</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552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116732</xdr:rowOff>
    </xdr:from>
    <xdr:to>
      <xdr:col>36</xdr:col>
      <xdr:colOff>165100</xdr:colOff>
      <xdr:row>38</xdr:row>
      <xdr:rowOff>46882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46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38009</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5531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9699</xdr:rowOff>
    </xdr:from>
    <xdr:to>
      <xdr:col>54</xdr:col>
      <xdr:colOff>189865</xdr:colOff>
      <xdr:row>58</xdr:row>
      <xdr:rowOff>131923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82199"/>
          <a:ext cx="1270" cy="1493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135750</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79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131923</xdr:rowOff>
    </xdr:from>
    <xdr:to>
      <xdr:col>55</xdr:col>
      <xdr:colOff>88900</xdr:colOff>
      <xdr:row>58</xdr:row>
      <xdr:rowOff>131923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76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127826</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5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9699</xdr:rowOff>
    </xdr:from>
    <xdr:to>
      <xdr:col>55</xdr:col>
      <xdr:colOff>88900</xdr:colOff>
      <xdr:row>50</xdr:row>
      <xdr:rowOff>9699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8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18601</xdr:rowOff>
    </xdr:from>
    <xdr:to>
      <xdr:col>55</xdr:col>
      <xdr:colOff>0</xdr:colOff>
      <xdr:row>57</xdr:row>
      <xdr:rowOff>61094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791251"/>
          <a:ext cx="838200" cy="4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2780</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775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24353</xdr:rowOff>
    </xdr:from>
    <xdr:to>
      <xdr:col>55</xdr:col>
      <xdr:colOff>50800</xdr:colOff>
      <xdr:row>57</xdr:row>
      <xdr:rowOff>125953</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79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47250</xdr:rowOff>
    </xdr:from>
    <xdr:to>
      <xdr:col>50</xdr:col>
      <xdr:colOff>114300</xdr:colOff>
      <xdr:row>57</xdr:row>
      <xdr:rowOff>61094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9819900"/>
          <a:ext cx="889000" cy="1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42521</xdr:rowOff>
    </xdr:from>
    <xdr:to>
      <xdr:col>50</xdr:col>
      <xdr:colOff>165100</xdr:colOff>
      <xdr:row>57</xdr:row>
      <xdr:rowOff>144121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81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135248</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90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47250</xdr:rowOff>
    </xdr:from>
    <xdr:to>
      <xdr:col>45</xdr:col>
      <xdr:colOff>177800</xdr:colOff>
      <xdr:row>57</xdr:row>
      <xdr:rowOff>89092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819900"/>
          <a:ext cx="889000" cy="4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28316</xdr:rowOff>
    </xdr:from>
    <xdr:to>
      <xdr:col>46</xdr:col>
      <xdr:colOff>38100</xdr:colOff>
      <xdr:row>57</xdr:row>
      <xdr:rowOff>129916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121043</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89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25505</xdr:rowOff>
    </xdr:from>
    <xdr:to>
      <xdr:col>41</xdr:col>
      <xdr:colOff>50800</xdr:colOff>
      <xdr:row>57</xdr:row>
      <xdr:rowOff>89092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9798155"/>
          <a:ext cx="889000" cy="6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56233</xdr:rowOff>
    </xdr:from>
    <xdr:to>
      <xdr:col>41</xdr:col>
      <xdr:colOff>101600</xdr:colOff>
      <xdr:row>57</xdr:row>
      <xdr:rowOff>157833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148960</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92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45027</xdr:rowOff>
    </xdr:from>
    <xdr:to>
      <xdr:col>36</xdr:col>
      <xdr:colOff>165100</xdr:colOff>
      <xdr:row>57</xdr:row>
      <xdr:rowOff>146627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137754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91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139251</xdr:rowOff>
    </xdr:from>
    <xdr:to>
      <xdr:col>55</xdr:col>
      <xdr:colOff>50800</xdr:colOff>
      <xdr:row>57</xdr:row>
      <xdr:rowOff>69401</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74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162128</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59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10294</xdr:rowOff>
    </xdr:from>
    <xdr:to>
      <xdr:col>50</xdr:col>
      <xdr:colOff>165100</xdr:colOff>
      <xdr:row>57</xdr:row>
      <xdr:rowOff>111894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78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128421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55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167900</xdr:rowOff>
    </xdr:from>
    <xdr:to>
      <xdr:col>46</xdr:col>
      <xdr:colOff>38100</xdr:colOff>
      <xdr:row>57</xdr:row>
      <xdr:rowOff>98050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114577</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54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38292</xdr:rowOff>
    </xdr:from>
    <xdr:to>
      <xdr:col>41</xdr:col>
      <xdr:colOff>101600</xdr:colOff>
      <xdr:row>57</xdr:row>
      <xdr:rowOff>139892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81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156419</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58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146155</xdr:rowOff>
    </xdr:from>
    <xdr:to>
      <xdr:col>36</xdr:col>
      <xdr:colOff>165100</xdr:colOff>
      <xdr:row>57</xdr:row>
      <xdr:rowOff>76305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74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92832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52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124651</xdr:rowOff>
    </xdr:from>
    <xdr:to>
      <xdr:col>54</xdr:col>
      <xdr:colOff>189865</xdr:colOff>
      <xdr:row>79</xdr:row>
      <xdr:rowOff>39643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126151"/>
          <a:ext cx="1270" cy="1458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43470</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88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39643</xdr:rowOff>
    </xdr:from>
    <xdr:to>
      <xdr:col>55</xdr:col>
      <xdr:colOff>88900</xdr:colOff>
      <xdr:row>79</xdr:row>
      <xdr:rowOff>39643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84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71328</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01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383,950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124651</xdr:rowOff>
    </xdr:from>
    <xdr:to>
      <xdr:col>55</xdr:col>
      <xdr:colOff>88900</xdr:colOff>
      <xdr:row>70</xdr:row>
      <xdr:rowOff>124651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126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160739</xdr:rowOff>
    </xdr:from>
    <xdr:to>
      <xdr:col>55</xdr:col>
      <xdr:colOff>0</xdr:colOff>
      <xdr:row>78</xdr:row>
      <xdr:rowOff>163528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533839"/>
          <a:ext cx="8382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24037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25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1160</xdr:rowOff>
    </xdr:from>
    <xdr:to>
      <xdr:col>55</xdr:col>
      <xdr:colOff>50800</xdr:colOff>
      <xdr:row>78</xdr:row>
      <xdr:rowOff>102760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7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162747</xdr:rowOff>
    </xdr:from>
    <xdr:to>
      <xdr:col>50</xdr:col>
      <xdr:colOff>114300</xdr:colOff>
      <xdr:row>78</xdr:row>
      <xdr:rowOff>163528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535847"/>
          <a:ext cx="889000" cy="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162235</xdr:rowOff>
    </xdr:from>
    <xdr:to>
      <xdr:col>50</xdr:col>
      <xdr:colOff>165100</xdr:colOff>
      <xdr:row>78</xdr:row>
      <xdr:rowOff>92385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108912</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13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142808</xdr:rowOff>
    </xdr:from>
    <xdr:to>
      <xdr:col>45</xdr:col>
      <xdr:colOff>177800</xdr:colOff>
      <xdr:row>78</xdr:row>
      <xdr:rowOff>162747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515908"/>
          <a:ext cx="889000" cy="1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10959</xdr:rowOff>
    </xdr:from>
    <xdr:to>
      <xdr:col>46</xdr:col>
      <xdr:colOff>38100</xdr:colOff>
      <xdr:row>78</xdr:row>
      <xdr:rowOff>112559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129086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15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142808</xdr:rowOff>
    </xdr:from>
    <xdr:to>
      <xdr:col>41</xdr:col>
      <xdr:colOff>50800</xdr:colOff>
      <xdr:row>79</xdr:row>
      <xdr:rowOff>14119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515908"/>
          <a:ext cx="889000" cy="4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14101</xdr:rowOff>
    </xdr:from>
    <xdr:to>
      <xdr:col>41</xdr:col>
      <xdr:colOff>101600</xdr:colOff>
      <xdr:row>78</xdr:row>
      <xdr:rowOff>115701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132228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16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27262</xdr:rowOff>
    </xdr:from>
    <xdr:to>
      <xdr:col>36</xdr:col>
      <xdr:colOff>165100</xdr:colOff>
      <xdr:row>78</xdr:row>
      <xdr:rowOff>128862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4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145389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109939</xdr:rowOff>
    </xdr:from>
    <xdr:to>
      <xdr:col>55</xdr:col>
      <xdr:colOff>50800</xdr:colOff>
      <xdr:row>79</xdr:row>
      <xdr:rowOff>40089</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48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24866</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9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112728</xdr:rowOff>
    </xdr:from>
    <xdr:to>
      <xdr:col>50</xdr:col>
      <xdr:colOff>165100</xdr:colOff>
      <xdr:row>79</xdr:row>
      <xdr:rowOff>42878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48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34005</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57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111947</xdr:rowOff>
    </xdr:from>
    <xdr:to>
      <xdr:col>46</xdr:col>
      <xdr:colOff>38100</xdr:colOff>
      <xdr:row>79</xdr:row>
      <xdr:rowOff>42097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48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33224</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57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92008</xdr:rowOff>
    </xdr:from>
    <xdr:to>
      <xdr:col>41</xdr:col>
      <xdr:colOff>101600</xdr:colOff>
      <xdr:row>79</xdr:row>
      <xdr:rowOff>22158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46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13285</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55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134769</xdr:rowOff>
    </xdr:from>
    <xdr:to>
      <xdr:col>36</xdr:col>
      <xdr:colOff>165100</xdr:colOff>
      <xdr:row>79</xdr:row>
      <xdr:rowOff>64919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50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56046</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37428" y="1360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23718</xdr:rowOff>
    </xdr:from>
    <xdr:to>
      <xdr:col>54</xdr:col>
      <xdr:colOff>189865</xdr:colOff>
      <xdr:row>98</xdr:row>
      <xdr:rowOff>54559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25668"/>
          <a:ext cx="1270" cy="123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58386</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6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54559</xdr:rowOff>
    </xdr:from>
    <xdr:to>
      <xdr:col>55</xdr:col>
      <xdr:colOff>88900</xdr:colOff>
      <xdr:row>98</xdr:row>
      <xdr:rowOff>54559</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5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141845</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400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23718</xdr:rowOff>
    </xdr:from>
    <xdr:to>
      <xdr:col>55</xdr:col>
      <xdr:colOff>88900</xdr:colOff>
      <xdr:row>91</xdr:row>
      <xdr:rowOff>23718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25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149543</xdr:rowOff>
    </xdr:from>
    <xdr:to>
      <xdr:col>55</xdr:col>
      <xdr:colOff>0</xdr:colOff>
      <xdr:row>97</xdr:row>
      <xdr:rowOff>19996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608743"/>
          <a:ext cx="838200" cy="4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54275</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342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31398</xdr:rowOff>
    </xdr:from>
    <xdr:to>
      <xdr:col>55</xdr:col>
      <xdr:colOff>50800</xdr:colOff>
      <xdr:row>96</xdr:row>
      <xdr:rowOff>132998</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49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154490</xdr:rowOff>
    </xdr:from>
    <xdr:to>
      <xdr:col>50</xdr:col>
      <xdr:colOff>114300</xdr:colOff>
      <xdr:row>97</xdr:row>
      <xdr:rowOff>19996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613690"/>
          <a:ext cx="889000" cy="3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57020</xdr:rowOff>
    </xdr:from>
    <xdr:to>
      <xdr:col>50</xdr:col>
      <xdr:colOff>165100</xdr:colOff>
      <xdr:row>96</xdr:row>
      <xdr:rowOff>158620</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3697</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29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146434</xdr:rowOff>
    </xdr:from>
    <xdr:to>
      <xdr:col>45</xdr:col>
      <xdr:colOff>177800</xdr:colOff>
      <xdr:row>96</xdr:row>
      <xdr:rowOff>154490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434184"/>
          <a:ext cx="889000" cy="179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53394</xdr:rowOff>
    </xdr:from>
    <xdr:to>
      <xdr:col>46</xdr:col>
      <xdr:colOff>38100</xdr:colOff>
      <xdr:row>96</xdr:row>
      <xdr:rowOff>154994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28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86747</xdr:rowOff>
    </xdr:from>
    <xdr:to>
      <xdr:col>41</xdr:col>
      <xdr:colOff>50800</xdr:colOff>
      <xdr:row>95</xdr:row>
      <xdr:rowOff>146434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374497"/>
          <a:ext cx="889000" cy="5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73644</xdr:rowOff>
    </xdr:from>
    <xdr:to>
      <xdr:col>41</xdr:col>
      <xdr:colOff>101600</xdr:colOff>
      <xdr:row>97</xdr:row>
      <xdr:rowOff>3794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166371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62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13728</xdr:rowOff>
    </xdr:from>
    <xdr:to>
      <xdr:col>36</xdr:col>
      <xdr:colOff>165100</xdr:colOff>
      <xdr:row>96</xdr:row>
      <xdr:rowOff>115328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106455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56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98743</xdr:rowOff>
    </xdr:from>
    <xdr:to>
      <xdr:col>55</xdr:col>
      <xdr:colOff>50800</xdr:colOff>
      <xdr:row>97</xdr:row>
      <xdr:rowOff>28893</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55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77170</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53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140646</xdr:rowOff>
    </xdr:from>
    <xdr:to>
      <xdr:col>50</xdr:col>
      <xdr:colOff>165100</xdr:colOff>
      <xdr:row>97</xdr:row>
      <xdr:rowOff>70796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59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61923</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69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103690</xdr:rowOff>
    </xdr:from>
    <xdr:to>
      <xdr:col>46</xdr:col>
      <xdr:colOff>38100</xdr:colOff>
      <xdr:row>97</xdr:row>
      <xdr:rowOff>33840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56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24967</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65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95634</xdr:rowOff>
    </xdr:from>
    <xdr:to>
      <xdr:col>41</xdr:col>
      <xdr:colOff>101600</xdr:colOff>
      <xdr:row>96</xdr:row>
      <xdr:rowOff>25784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38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42311</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15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35947</xdr:rowOff>
    </xdr:from>
    <xdr:to>
      <xdr:col>36</xdr:col>
      <xdr:colOff>165100</xdr:colOff>
      <xdr:row>95</xdr:row>
      <xdr:rowOff>137547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32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154074</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098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58253</xdr:rowOff>
    </xdr:from>
    <xdr:to>
      <xdr:col>85</xdr:col>
      <xdr:colOff>126364</xdr:colOff>
      <xdr:row>39</xdr:row>
      <xdr:rowOff>111811</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73203"/>
          <a:ext cx="1269" cy="1425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115638</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80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111811</xdr:rowOff>
    </xdr:from>
    <xdr:to>
      <xdr:col>86</xdr:col>
      <xdr:colOff>25400</xdr:colOff>
      <xdr:row>39</xdr:row>
      <xdr:rowOff>111811</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9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4930</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4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58253</xdr:rowOff>
    </xdr:from>
    <xdr:to>
      <xdr:col>86</xdr:col>
      <xdr:colOff>25400</xdr:colOff>
      <xdr:row>31</xdr:row>
      <xdr:rowOff>58253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7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28176</xdr:rowOff>
    </xdr:from>
    <xdr:to>
      <xdr:col>85</xdr:col>
      <xdr:colOff>127000</xdr:colOff>
      <xdr:row>39</xdr:row>
      <xdr:rowOff>59119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543276"/>
          <a:ext cx="838200" cy="20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95350</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67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72473</xdr:rowOff>
    </xdr:from>
    <xdr:to>
      <xdr:col>85</xdr:col>
      <xdr:colOff>177800</xdr:colOff>
      <xdr:row>38</xdr:row>
      <xdr:rowOff>2623</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1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52163</xdr:rowOff>
    </xdr:from>
    <xdr:to>
      <xdr:col>81</xdr:col>
      <xdr:colOff>50800</xdr:colOff>
      <xdr:row>38</xdr:row>
      <xdr:rowOff>28176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395813"/>
          <a:ext cx="889000" cy="147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85847</xdr:rowOff>
    </xdr:from>
    <xdr:to>
      <xdr:col>81</xdr:col>
      <xdr:colOff>101600</xdr:colOff>
      <xdr:row>38</xdr:row>
      <xdr:rowOff>15997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42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32524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20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52163</xdr:rowOff>
    </xdr:from>
    <xdr:to>
      <xdr:col>76</xdr:col>
      <xdr:colOff>114300</xdr:colOff>
      <xdr:row>39</xdr:row>
      <xdr:rowOff>94029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395813"/>
          <a:ext cx="889000" cy="38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98665</xdr:rowOff>
    </xdr:from>
    <xdr:to>
      <xdr:col>76</xdr:col>
      <xdr:colOff>165100</xdr:colOff>
      <xdr:row>38</xdr:row>
      <xdr:rowOff>28815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19942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5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94029</xdr:rowOff>
    </xdr:from>
    <xdr:to>
      <xdr:col>71</xdr:col>
      <xdr:colOff>177800</xdr:colOff>
      <xdr:row>39</xdr:row>
      <xdr:rowOff>118211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780579"/>
          <a:ext cx="889000" cy="2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78205</xdr:rowOff>
    </xdr:from>
    <xdr:to>
      <xdr:col>72</xdr:col>
      <xdr:colOff>38100</xdr:colOff>
      <xdr:row>38</xdr:row>
      <xdr:rowOff>8355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24882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19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119680</xdr:rowOff>
    </xdr:from>
    <xdr:to>
      <xdr:col>67</xdr:col>
      <xdr:colOff>101600</xdr:colOff>
      <xdr:row>38</xdr:row>
      <xdr:rowOff>49830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6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66357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23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8319</xdr:rowOff>
    </xdr:from>
    <xdr:to>
      <xdr:col>85</xdr:col>
      <xdr:colOff>177800</xdr:colOff>
      <xdr:row>39</xdr:row>
      <xdr:rowOff>109919</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69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94696</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60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148826</xdr:rowOff>
    </xdr:from>
    <xdr:to>
      <xdr:col>81</xdr:col>
      <xdr:colOff>101600</xdr:colOff>
      <xdr:row>38</xdr:row>
      <xdr:rowOff>78976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49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70103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58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1363</xdr:rowOff>
    </xdr:from>
    <xdr:to>
      <xdr:col>76</xdr:col>
      <xdr:colOff>165100</xdr:colOff>
      <xdr:row>37</xdr:row>
      <xdr:rowOff>102963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34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119490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12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43229</xdr:rowOff>
    </xdr:from>
    <xdr:to>
      <xdr:col>72</xdr:col>
      <xdr:colOff>38100</xdr:colOff>
      <xdr:row>39</xdr:row>
      <xdr:rowOff>144829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72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135956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82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67411</xdr:rowOff>
    </xdr:from>
    <xdr:to>
      <xdr:col>67</xdr:col>
      <xdr:colOff>101600</xdr:colOff>
      <xdr:row>39</xdr:row>
      <xdr:rowOff>169011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75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160138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84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73101</xdr:rowOff>
    </xdr:from>
    <xdr:to>
      <xdr:col>85</xdr:col>
      <xdr:colOff>126364</xdr:colOff>
      <xdr:row>58</xdr:row>
      <xdr:rowOff>52935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17051"/>
          <a:ext cx="1269" cy="1179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56762</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00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52935</xdr:rowOff>
    </xdr:from>
    <xdr:to>
      <xdr:col>86</xdr:col>
      <xdr:colOff>25400</xdr:colOff>
      <xdr:row>58</xdr:row>
      <xdr:rowOff>52935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97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19778</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9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73101</xdr:rowOff>
    </xdr:from>
    <xdr:to>
      <xdr:col>86</xdr:col>
      <xdr:colOff>25400</xdr:colOff>
      <xdr:row>51</xdr:row>
      <xdr:rowOff>73101</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17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27366</xdr:rowOff>
    </xdr:from>
    <xdr:to>
      <xdr:col>85</xdr:col>
      <xdr:colOff>127000</xdr:colOff>
      <xdr:row>58</xdr:row>
      <xdr:rowOff>29287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971466"/>
          <a:ext cx="838200" cy="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14035</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615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162608</xdr:rowOff>
    </xdr:from>
    <xdr:to>
      <xdr:col>85</xdr:col>
      <xdr:colOff>177800</xdr:colOff>
      <xdr:row>57</xdr:row>
      <xdr:rowOff>92758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6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29287</xdr:rowOff>
    </xdr:from>
    <xdr:to>
      <xdr:col>81</xdr:col>
      <xdr:colOff>50800</xdr:colOff>
      <xdr:row>58</xdr:row>
      <xdr:rowOff>29309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973387"/>
          <a:ext cx="8890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168030</xdr:rowOff>
    </xdr:from>
    <xdr:to>
      <xdr:col>81</xdr:col>
      <xdr:colOff>101600</xdr:colOff>
      <xdr:row>57</xdr:row>
      <xdr:rowOff>98180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114707</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54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29309</xdr:rowOff>
    </xdr:from>
    <xdr:to>
      <xdr:col>76</xdr:col>
      <xdr:colOff>114300</xdr:colOff>
      <xdr:row>58</xdr:row>
      <xdr:rowOff>30700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973409"/>
          <a:ext cx="889000" cy="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29033</xdr:rowOff>
    </xdr:from>
    <xdr:to>
      <xdr:col>76</xdr:col>
      <xdr:colOff>165100</xdr:colOff>
      <xdr:row>57</xdr:row>
      <xdr:rowOff>130633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147160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57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30700</xdr:rowOff>
    </xdr:from>
    <xdr:to>
      <xdr:col>71</xdr:col>
      <xdr:colOff>177800</xdr:colOff>
      <xdr:row>58</xdr:row>
      <xdr:rowOff>48188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974800"/>
          <a:ext cx="889000" cy="1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9945</xdr:rowOff>
    </xdr:from>
    <xdr:to>
      <xdr:col>72</xdr:col>
      <xdr:colOff>38100</xdr:colOff>
      <xdr:row>57</xdr:row>
      <xdr:rowOff>111545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128072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55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16094</xdr:rowOff>
    </xdr:from>
    <xdr:to>
      <xdr:col>67</xdr:col>
      <xdr:colOff>101600</xdr:colOff>
      <xdr:row>57</xdr:row>
      <xdr:rowOff>117694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134221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56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148016</xdr:rowOff>
    </xdr:from>
    <xdr:to>
      <xdr:col>85</xdr:col>
      <xdr:colOff>177800</xdr:colOff>
      <xdr:row>58</xdr:row>
      <xdr:rowOff>78166</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92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62943</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83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149937</xdr:rowOff>
    </xdr:from>
    <xdr:to>
      <xdr:col>81</xdr:col>
      <xdr:colOff>101600</xdr:colOff>
      <xdr:row>58</xdr:row>
      <xdr:rowOff>80087</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92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71214</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1001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149959</xdr:rowOff>
    </xdr:from>
    <xdr:to>
      <xdr:col>76</xdr:col>
      <xdr:colOff>165100</xdr:colOff>
      <xdr:row>58</xdr:row>
      <xdr:rowOff>80109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92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71236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1001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151350</xdr:rowOff>
    </xdr:from>
    <xdr:to>
      <xdr:col>72</xdr:col>
      <xdr:colOff>38100</xdr:colOff>
      <xdr:row>58</xdr:row>
      <xdr:rowOff>81500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92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72627</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1001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168838</xdr:rowOff>
    </xdr:from>
    <xdr:to>
      <xdr:col>67</xdr:col>
      <xdr:colOff>101600</xdr:colOff>
      <xdr:row>58</xdr:row>
      <xdr:rowOff>98988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94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90115</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1003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15005</xdr:rowOff>
    </xdr:from>
    <xdr:to>
      <xdr:col>85</xdr:col>
      <xdr:colOff>126364</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016505"/>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133132</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79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15005</xdr:rowOff>
    </xdr:from>
    <xdr:to>
      <xdr:col>86</xdr:col>
      <xdr:colOff>25400</xdr:colOff>
      <xdr:row>70</xdr:row>
      <xdr:rowOff>15005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01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6055</xdr:rowOff>
    </xdr:from>
    <xdr:to>
      <xdr:col>85</xdr:col>
      <xdr:colOff>127000</xdr:colOff>
      <xdr:row>79</xdr:row>
      <xdr:rowOff>97867</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550605"/>
          <a:ext cx="838200" cy="9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115631</xdr:rowOff>
    </xdr:from>
    <xdr:ext cx="534377"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17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92754</xdr:rowOff>
    </xdr:from>
    <xdr:to>
      <xdr:col>85</xdr:col>
      <xdr:colOff>177800</xdr:colOff>
      <xdr:row>79</xdr:row>
      <xdr:rowOff>22904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6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6055</xdr:rowOff>
    </xdr:from>
    <xdr:to>
      <xdr:col>81</xdr:col>
      <xdr:colOff>50800</xdr:colOff>
      <xdr:row>79</xdr:row>
      <xdr:rowOff>53702</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4592300" y="13550605"/>
          <a:ext cx="889000" cy="47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128808</xdr:rowOff>
    </xdr:from>
    <xdr:to>
      <xdr:col>81</xdr:col>
      <xdr:colOff>101600</xdr:colOff>
      <xdr:row>79</xdr:row>
      <xdr:rowOff>58958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50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50085</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59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167001</xdr:rowOff>
    </xdr:from>
    <xdr:to>
      <xdr:col>76</xdr:col>
      <xdr:colOff>114300</xdr:colOff>
      <xdr:row>79</xdr:row>
      <xdr:rowOff>53702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540101"/>
          <a:ext cx="889000" cy="5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109725</xdr:rowOff>
    </xdr:from>
    <xdr:to>
      <xdr:col>76</xdr:col>
      <xdr:colOff>165100</xdr:colOff>
      <xdr:row>79</xdr:row>
      <xdr:rowOff>39875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8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56402</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25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167001</xdr:rowOff>
    </xdr:from>
    <xdr:to>
      <xdr:col>71</xdr:col>
      <xdr:colOff>177800</xdr:colOff>
      <xdr:row>79</xdr:row>
      <xdr:rowOff>21949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2814300" y="13540101"/>
          <a:ext cx="889000" cy="2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76262</xdr:rowOff>
    </xdr:from>
    <xdr:to>
      <xdr:col>72</xdr:col>
      <xdr:colOff>38100</xdr:colOff>
      <xdr:row>79</xdr:row>
      <xdr:rowOff>6412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4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22939</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22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81705</xdr:rowOff>
    </xdr:from>
    <xdr:to>
      <xdr:col>67</xdr:col>
      <xdr:colOff>101600</xdr:colOff>
      <xdr:row>79</xdr:row>
      <xdr:rowOff>11855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5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28382</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23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47067</xdr:rowOff>
    </xdr:from>
    <xdr:to>
      <xdr:col>85</xdr:col>
      <xdr:colOff>177800</xdr:colOff>
      <xdr:row>79</xdr:row>
      <xdr:rowOff>148667</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9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133444</xdr:rowOff>
    </xdr:from>
    <xdr:ext cx="313932"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5065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126705</xdr:rowOff>
    </xdr:from>
    <xdr:to>
      <xdr:col>81</xdr:col>
      <xdr:colOff>101600</xdr:colOff>
      <xdr:row>79</xdr:row>
      <xdr:rowOff>56855</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9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73382</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275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2902</xdr:rowOff>
    </xdr:from>
    <xdr:to>
      <xdr:col>76</xdr:col>
      <xdr:colOff>165100</xdr:colOff>
      <xdr:row>79</xdr:row>
      <xdr:rowOff>104502</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4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95629</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640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116201</xdr:rowOff>
    </xdr:from>
    <xdr:to>
      <xdr:col>72</xdr:col>
      <xdr:colOff>38100</xdr:colOff>
      <xdr:row>79</xdr:row>
      <xdr:rowOff>46351</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48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37478</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582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142599</xdr:rowOff>
    </xdr:from>
    <xdr:to>
      <xdr:col>67</xdr:col>
      <xdr:colOff>101600</xdr:colOff>
      <xdr:row>79</xdr:row>
      <xdr:rowOff>72749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1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63876</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608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91725</xdr:rowOff>
    </xdr:from>
    <xdr:to>
      <xdr:col>85</xdr:col>
      <xdr:colOff>126364</xdr:colOff>
      <xdr:row>99</xdr:row>
      <xdr:rowOff>23933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22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27760</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70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23933</xdr:rowOff>
    </xdr:from>
    <xdr:to>
      <xdr:col>86</xdr:col>
      <xdr:colOff>25400</xdr:colOff>
      <xdr:row>99</xdr:row>
      <xdr:rowOff>23933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38402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392,592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91725</xdr:rowOff>
    </xdr:from>
    <xdr:to>
      <xdr:col>86</xdr:col>
      <xdr:colOff>25400</xdr:colOff>
      <xdr:row>90</xdr:row>
      <xdr:rowOff>91725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25468</xdr:rowOff>
    </xdr:from>
    <xdr:to>
      <xdr:col>85</xdr:col>
      <xdr:colOff>127000</xdr:colOff>
      <xdr:row>98</xdr:row>
      <xdr:rowOff>49845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827568"/>
          <a:ext cx="838200" cy="2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19335</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478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167908</xdr:rowOff>
    </xdr:from>
    <xdr:to>
      <xdr:col>85</xdr:col>
      <xdr:colOff>177800</xdr:colOff>
      <xdr:row>97</xdr:row>
      <xdr:rowOff>98058</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48081</xdr:rowOff>
    </xdr:from>
    <xdr:to>
      <xdr:col>81</xdr:col>
      <xdr:colOff>50800</xdr:colOff>
      <xdr:row>98</xdr:row>
      <xdr:rowOff>49845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592300" y="16850181"/>
          <a:ext cx="889000" cy="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4432</xdr:rowOff>
    </xdr:from>
    <xdr:to>
      <xdr:col>81</xdr:col>
      <xdr:colOff>101600</xdr:colOff>
      <xdr:row>97</xdr:row>
      <xdr:rowOff>106032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122559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41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47437</xdr:rowOff>
    </xdr:from>
    <xdr:to>
      <xdr:col>76</xdr:col>
      <xdr:colOff>114300</xdr:colOff>
      <xdr:row>98</xdr:row>
      <xdr:rowOff>48081</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6849537"/>
          <a:ext cx="889000" cy="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16777</xdr:rowOff>
    </xdr:from>
    <xdr:to>
      <xdr:col>76</xdr:col>
      <xdr:colOff>165100</xdr:colOff>
      <xdr:row>97</xdr:row>
      <xdr:rowOff>118377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134904</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42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47117</xdr:rowOff>
    </xdr:from>
    <xdr:to>
      <xdr:col>71</xdr:col>
      <xdr:colOff>177800</xdr:colOff>
      <xdr:row>98</xdr:row>
      <xdr:rowOff>47437</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6849217"/>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59985</xdr:rowOff>
    </xdr:from>
    <xdr:to>
      <xdr:col>72</xdr:col>
      <xdr:colOff>38100</xdr:colOff>
      <xdr:row>97</xdr:row>
      <xdr:rowOff>161585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6662</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46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63697</xdr:rowOff>
    </xdr:from>
    <xdr:to>
      <xdr:col>67</xdr:col>
      <xdr:colOff>101600</xdr:colOff>
      <xdr:row>97</xdr:row>
      <xdr:rowOff>165297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9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10374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4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146118</xdr:rowOff>
    </xdr:from>
    <xdr:to>
      <xdr:col>85</xdr:col>
      <xdr:colOff>177800</xdr:colOff>
      <xdr:row>98</xdr:row>
      <xdr:rowOff>76268</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77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124545</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75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170495</xdr:rowOff>
    </xdr:from>
    <xdr:to>
      <xdr:col>81</xdr:col>
      <xdr:colOff>101600</xdr:colOff>
      <xdr:row>98</xdr:row>
      <xdr:rowOff>100645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80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91772</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89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168731</xdr:rowOff>
    </xdr:from>
    <xdr:to>
      <xdr:col>76</xdr:col>
      <xdr:colOff>165100</xdr:colOff>
      <xdr:row>98</xdr:row>
      <xdr:rowOff>98881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79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90008</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89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168087</xdr:rowOff>
    </xdr:from>
    <xdr:to>
      <xdr:col>72</xdr:col>
      <xdr:colOff>38100</xdr:colOff>
      <xdr:row>98</xdr:row>
      <xdr:rowOff>98237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79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89364</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89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167767</xdr:rowOff>
    </xdr:from>
    <xdr:to>
      <xdr:col>67</xdr:col>
      <xdr:colOff>101600</xdr:colOff>
      <xdr:row>98</xdr:row>
      <xdr:rowOff>97917</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79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89044</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89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26726</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513126"/>
          <a:ext cx="1269" cy="114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1937</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688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144853</xdr:rowOff>
    </xdr:from>
    <xdr:ext cx="534377"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28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26726</xdr:rowOff>
    </xdr:from>
    <xdr:to>
      <xdr:col>116</xdr:col>
      <xdr:colOff>152400</xdr:colOff>
      <xdr:row>32</xdr:row>
      <xdr:rowOff>26726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51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90837</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4344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67960</xdr:rowOff>
    </xdr:from>
    <xdr:to>
      <xdr:col>116</xdr:col>
      <xdr:colOff>114300</xdr:colOff>
      <xdr:row>38</xdr:row>
      <xdr:rowOff>169560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5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73218</xdr:rowOff>
    </xdr:from>
    <xdr:to>
      <xdr:col>112</xdr:col>
      <xdr:colOff>38100</xdr:colOff>
      <xdr:row>39</xdr:row>
      <xdr:rowOff>3368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19895</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3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58679</xdr:rowOff>
    </xdr:from>
    <xdr:to>
      <xdr:col>107</xdr:col>
      <xdr:colOff>101600</xdr:colOff>
      <xdr:row>38</xdr:row>
      <xdr:rowOff>160279</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5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5356</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349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73904</xdr:rowOff>
    </xdr:from>
    <xdr:to>
      <xdr:col>102</xdr:col>
      <xdr:colOff>165100</xdr:colOff>
      <xdr:row>39</xdr:row>
      <xdr:rowOff>4054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20581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36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73218</xdr:rowOff>
    </xdr:from>
    <xdr:to>
      <xdr:col>98</xdr:col>
      <xdr:colOff>38100</xdr:colOff>
      <xdr:row>39</xdr:row>
      <xdr:rowOff>3368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19895</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3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46387</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61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民生費は、住民一人当たりのコストが</a:t>
          </a:r>
          <a:r>
            <a:rPr kumimoji="1" lang="en-US" altLang="ja-JP" sz="1300">
              <a:latin typeface="ＭＳ Ｐゴシック" panose="020B0600070205080204" pitchFamily="50" charset="-128"/>
              <a:ea typeface="ＭＳ Ｐゴシック" panose="020B0600070205080204" pitchFamily="50" charset="-128"/>
            </a:rPr>
            <a:t>199,788</a:t>
          </a:r>
          <a:r>
            <a:rPr kumimoji="1" lang="ja-JP" altLang="en-US" sz="1300">
              <a:latin typeface="ＭＳ Ｐゴシック" panose="020B0600070205080204" pitchFamily="50" charset="-128"/>
              <a:ea typeface="ＭＳ Ｐゴシック" panose="020B0600070205080204" pitchFamily="50" charset="-128"/>
            </a:rPr>
            <a:t>円となっており、昨年度より</a:t>
          </a:r>
          <a:r>
            <a:rPr kumimoji="1" lang="en-US" altLang="ja-JP" sz="1300">
              <a:latin typeface="ＭＳ Ｐゴシック" panose="020B0600070205080204" pitchFamily="50" charset="-128"/>
              <a:ea typeface="ＭＳ Ｐゴシック" panose="020B0600070205080204" pitchFamily="50" charset="-128"/>
            </a:rPr>
            <a:t>13,643</a:t>
          </a:r>
          <a:r>
            <a:rPr kumimoji="1" lang="ja-JP" altLang="en-US" sz="1300">
              <a:latin typeface="ＭＳ Ｐゴシック" panose="020B0600070205080204" pitchFamily="50" charset="-128"/>
              <a:ea typeface="ＭＳ Ｐゴシック" panose="020B0600070205080204" pitchFamily="50" charset="-128"/>
            </a:rPr>
            <a:t>円増加した。障害児通所支援事業、低所得世帯給付金事業等が主な要因である。</a:t>
          </a:r>
        </a:p>
        <a:p>
          <a:r>
            <a:rPr kumimoji="1" lang="ja-JP" altLang="en-US" sz="1300">
              <a:latin typeface="ＭＳ Ｐゴシック" panose="020B0600070205080204" pitchFamily="50" charset="-128"/>
              <a:ea typeface="ＭＳ Ｐゴシック" panose="020B0600070205080204" pitchFamily="50" charset="-128"/>
            </a:rPr>
            <a:t>農林水産業費は、住民一人当たりコストが</a:t>
          </a:r>
          <a:r>
            <a:rPr kumimoji="1" lang="en-US" altLang="ja-JP" sz="1300">
              <a:latin typeface="ＭＳ Ｐゴシック" panose="020B0600070205080204" pitchFamily="50" charset="-128"/>
              <a:ea typeface="ＭＳ Ｐゴシック" panose="020B0600070205080204" pitchFamily="50" charset="-128"/>
            </a:rPr>
            <a:t>63,987</a:t>
          </a:r>
          <a:r>
            <a:rPr kumimoji="1" lang="ja-JP" altLang="en-US" sz="1300">
              <a:latin typeface="ＭＳ Ｐゴシック" panose="020B0600070205080204" pitchFamily="50" charset="-128"/>
              <a:ea typeface="ＭＳ Ｐゴシック" panose="020B0600070205080204" pitchFamily="50" charset="-128"/>
            </a:rPr>
            <a:t>円となっており、昨年度より</a:t>
          </a:r>
          <a:r>
            <a:rPr kumimoji="1" lang="en-US" altLang="ja-JP" sz="1300">
              <a:latin typeface="ＭＳ Ｐゴシック" panose="020B0600070205080204" pitchFamily="50" charset="-128"/>
              <a:ea typeface="ＭＳ Ｐゴシック" panose="020B0600070205080204" pitchFamily="50" charset="-128"/>
            </a:rPr>
            <a:t>9,294</a:t>
          </a:r>
          <a:r>
            <a:rPr kumimoji="1" lang="ja-JP" altLang="en-US" sz="1300">
              <a:latin typeface="ＭＳ Ｐゴシック" panose="020B0600070205080204" pitchFamily="50" charset="-128"/>
              <a:ea typeface="ＭＳ Ｐゴシック" panose="020B0600070205080204" pitchFamily="50" charset="-128"/>
            </a:rPr>
            <a:t>円増加した。農業基盤整備促進事業、農村地域防災減災事業が主な要因である。</a:t>
          </a:r>
        </a:p>
        <a:p>
          <a:r>
            <a:rPr kumimoji="1" lang="ja-JP" altLang="en-US" sz="1300">
              <a:latin typeface="ＭＳ Ｐゴシック" panose="020B0600070205080204" pitchFamily="50" charset="-128"/>
              <a:ea typeface="ＭＳ Ｐゴシック" panose="020B0600070205080204" pitchFamily="50" charset="-128"/>
            </a:rPr>
            <a:t>公債費は、住民一人当たりコストが</a:t>
          </a:r>
          <a:r>
            <a:rPr kumimoji="1" lang="en-US" altLang="ja-JP" sz="1300">
              <a:latin typeface="ＭＳ Ｐゴシック" panose="020B0600070205080204" pitchFamily="50" charset="-128"/>
              <a:ea typeface="ＭＳ Ｐゴシック" panose="020B0600070205080204" pitchFamily="50" charset="-128"/>
            </a:rPr>
            <a:t>49,982</a:t>
          </a:r>
          <a:r>
            <a:rPr kumimoji="1" lang="ja-JP" altLang="en-US" sz="1300">
              <a:latin typeface="ＭＳ Ｐゴシック" panose="020B0600070205080204" pitchFamily="50" charset="-128"/>
              <a:ea typeface="ＭＳ Ｐゴシック" panose="020B0600070205080204" pitchFamily="50" charset="-128"/>
            </a:rPr>
            <a:t>円となっており、昨年度より</a:t>
          </a:r>
          <a:r>
            <a:rPr kumimoji="1" lang="en-US" altLang="ja-JP" sz="1300">
              <a:latin typeface="ＭＳ Ｐゴシック" panose="020B0600070205080204" pitchFamily="50" charset="-128"/>
              <a:ea typeface="ＭＳ Ｐゴシック" panose="020B0600070205080204" pitchFamily="50" charset="-128"/>
            </a:rPr>
            <a:t>6,398</a:t>
          </a:r>
          <a:r>
            <a:rPr kumimoji="1" lang="ja-JP" altLang="en-US" sz="1300">
              <a:latin typeface="ＭＳ Ｐゴシック" panose="020B0600070205080204" pitchFamily="50" charset="-128"/>
              <a:ea typeface="ＭＳ Ｐゴシック" panose="020B0600070205080204" pitchFamily="50" charset="-128"/>
            </a:rPr>
            <a:t>円増加した平成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年、令和元年に発行した過疎債の償還開始等に伴うものである。今後、令和</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年にかけピークを迎えるため、事業の見直しや有利な財源を活用しながら事業を進めていく必要がある。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佐賀県江北町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財政調整基金残高は、適切な財源の確保と歳出の精査により、決算剰余金積立を下回る取崩となり、前年度比より増加した。</a:t>
          </a:r>
        </a:p>
        <a:p>
          <a:r>
            <a:rPr kumimoji="1" lang="ja-JP" altLang="en-US" sz="1400">
              <a:latin typeface="ＭＳ ゴシック" pitchFamily="49" charset="-128"/>
              <a:ea typeface="ＭＳ ゴシック" pitchFamily="49" charset="-128"/>
            </a:rPr>
            <a:t>実質収支については、令和</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年度への繰越事業にあたり、前年度と異なり、国庫補助金等が既収入特定財源となったためである。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佐賀県江北町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一般会計においては、繰越金の増加により高い比率となった。的確な決算見込額の把握により比率の改善に努めていく。</a:t>
          </a:r>
        </a:p>
        <a:p>
          <a:r>
            <a:rPr kumimoji="1" lang="ja-JP" altLang="en-US" sz="1400">
              <a:latin typeface="ＭＳ ゴシック" pitchFamily="49" charset="-128"/>
              <a:ea typeface="ＭＳ ゴシック" pitchFamily="49" charset="-128"/>
            </a:rPr>
            <a:t>なお、令和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年度から水道事業広域化が開始されたため、グラフ上大幅に黒字額が減少した表示となっている。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佐賀県江北町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普通会計における元利償還金については、平成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年、令和元年に発行した過疎対策事業債等に係る償還開始に伴い増となった。公営企業債の元利償還金に対する繰入金は下水道事業債の償還に対するものであり、実質公債費比率が高い要因のものである。</a:t>
          </a:r>
        </a:p>
        <a:p>
          <a:r>
            <a:rPr kumimoji="1" lang="ja-JP" altLang="en-US" sz="1400">
              <a:latin typeface="ＭＳ ゴシック" pitchFamily="49" charset="-128"/>
              <a:ea typeface="ＭＳ ゴシック" pitchFamily="49" charset="-128"/>
            </a:rPr>
            <a:t>また、近年実施した大型事業の償還が始まり令和</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年にかけて元利償還金は高い水準で推移することから、分子は大きくなると見込まれる。</a:t>
          </a:r>
        </a:p>
        <a:p>
          <a:r>
            <a:rPr kumimoji="1" lang="ja-JP" altLang="en-US" sz="1400">
              <a:latin typeface="ＭＳ ゴシック" pitchFamily="49" charset="-128"/>
              <a:ea typeface="ＭＳ ゴシック" pitchFamily="49" charset="-128"/>
            </a:rPr>
            <a:t>こうした状況において、財源確保に努めるとともに町全体の状況を把握し、健全財政に努めていかなければならない。</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満期一括償還地方債は発行していない。</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佐賀県江北町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将来負担比率については、将来負担額を充当可能基金が上回ったため、今年度も算定されなかった。</a:t>
          </a:r>
        </a:p>
        <a:p>
          <a:r>
            <a:rPr kumimoji="1" lang="ja-JP" altLang="en-US" sz="1400">
              <a:latin typeface="ＭＳ ゴシック" pitchFamily="49" charset="-128"/>
              <a:ea typeface="ＭＳ ゴシック" pitchFamily="49" charset="-128"/>
            </a:rPr>
            <a:t>一般会計等に係る地方債残高は昨年度より減少したが、償還額においては令和</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年にピークを迎える見込みである。公営企業債等繰入見込額については、下水道整備による借入であり、今後の更新計画などにより減少傾向とはなりにくいと考える。</a:t>
          </a:r>
        </a:p>
        <a:p>
          <a:r>
            <a:rPr kumimoji="1" lang="ja-JP" altLang="en-US" sz="1400">
              <a:latin typeface="ＭＳ ゴシック" pitchFamily="49" charset="-128"/>
              <a:ea typeface="ＭＳ ゴシック" pitchFamily="49" charset="-128"/>
            </a:rPr>
            <a:t>充当可能基金については、今後の償還ピークに向け基金残高の確保に努めているため増となった。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佐賀県江北町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基金全体の積立額は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566,816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千円（うち利子積立は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109,109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千円）、歳計剰余金処分基金は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千円。取崩総額が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246,841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千円となったことから、基金全体としては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489,977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千円の増額となった。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ふるさと応援寄付金の積立を行っている「ふるさと応援基金」は積立を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385,804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千円（うち利子積立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千円）行い、各種事業への財源として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95,222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千円取崩したことで、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290,583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財政調整基金については、災害への備えや財源不足が生じたときの財源として、現状程度は維持できるように努める。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減債基金については、今後地方債の償還が増加していく見込みであることから、積み立てていくことを予定している。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各特定目的基金については、それぞれの基金の目的に応じた事業の実施等に活用していくため、中長期的には減少する見込みである。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・鉱害復旧施設等維持管理基金：江北町鉱害復旧施設の維持管理及び維持管理に附随する事業の資金を積み立てる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・ふるさと振興基金：ふるさと振興の財源を積み立てる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江北町のまちづくりを応援していただける人々から広く寄附金を募り、その寄附金を財源として、寄附者の意向を反映した施策の展開を図ることにより、多様な人々の参加による個性豊かで、活気にあふれる住みよいまちづくりに資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・地域福祉基金：地域における保健福祉活動の推進を図り、活力ある豊かな長寿社会の形成に寄与するため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・町営住宅基金：町営住宅の建設及び改修に要する費用、町営住宅の建設及び改修に要した費用の起債等の元利償還金の費用に充てるため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・鉱害復旧施設等維持管理基金：施設の維持管理及び事業実施のため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68,631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千円取崩し、運用利子を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90,987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千円積立てたことで、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22,357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・ふるさと振興基金：運用利子を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千円、原資へ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千円積み立てたことで、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12,397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・ふるさと応援基金：各種事業への財源として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95,222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千円取崩し、運用利子を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千円、事業経費を除いた寄附金を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385,565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千円へ積立てたことで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290,583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・地域福祉基金：事業充当のため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千円を取崩し、運用利子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千円を積立てたことで、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・町営住宅基金：積立計画を基に、町営住宅基金に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千円と運用利子分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千円の積立を行ったことで、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17,251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鉱害復旧施設等維持管理基金は、基金利息をもって排水施設等の維持管理を行っているが、施設の更新となると数億円規模の費用が見込まれることから、今後も安全で有利な基金運用を行い、基金残高の確保に努めていく。ふるさと応援基金やふるさと振興基金については、各種事業への財源として活用する見込み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財源調整による取崩を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千円、歳計剰余金処分による積立を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千円、利子を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千円積み立てたことで、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94,173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災害への備えや財源不足が生じたときの財源として、現状程度は維持していく。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税収の増加等により一般会計及び下水道事業での地方債償還に充当するため取崩は行わず、利子を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千円積み立て、原資積立を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円行ったため、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43,433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年度にかけて地方債償還が増加することを見込み、積立を行っている。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今後は、交付税算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入されない地方債償還分の財源とするため取り崩しを行うため、基金残高は減少傾向（令和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年度目途）となる見込みである。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6914640</v>
      </c>
      <c r="BO4" s="371"/>
      <c r="BP4" s="371"/>
      <c r="BQ4" s="371"/>
      <c r="BR4" s="371"/>
      <c r="BS4" s="371"/>
      <c r="BT4" s="371"/>
      <c r="BU4" s="372"/>
      <c r="BV4" s="370">
        <v>7239617</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2.9</v>
      </c>
      <c r="CU4" s="377"/>
      <c r="CV4" s="377"/>
      <c r="CW4" s="377"/>
      <c r="CX4" s="377"/>
      <c r="CY4" s="377"/>
      <c r="CZ4" s="377"/>
      <c r="DA4" s="378"/>
      <c r="DB4" s="376">
        <v>9.9</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6588820</v>
      </c>
      <c r="BO5" s="408"/>
      <c r="BP5" s="408"/>
      <c r="BQ5" s="408"/>
      <c r="BR5" s="408"/>
      <c r="BS5" s="408"/>
      <c r="BT5" s="408"/>
      <c r="BU5" s="409"/>
      <c r="BV5" s="407">
        <v>6854520</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90.1</v>
      </c>
      <c r="CU5" s="405"/>
      <c r="CV5" s="405"/>
      <c r="CW5" s="405"/>
      <c r="CX5" s="405"/>
      <c r="CY5" s="405"/>
      <c r="CZ5" s="405"/>
      <c r="DA5" s="406"/>
      <c r="DB5" s="404">
        <v>86.7</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325820</v>
      </c>
      <c r="BO6" s="408"/>
      <c r="BP6" s="408"/>
      <c r="BQ6" s="408"/>
      <c r="BR6" s="408"/>
      <c r="BS6" s="408"/>
      <c r="BT6" s="408"/>
      <c r="BU6" s="409"/>
      <c r="BV6" s="407">
        <v>385097</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90.1</v>
      </c>
      <c r="CU6" s="445"/>
      <c r="CV6" s="445"/>
      <c r="CW6" s="445"/>
      <c r="CX6" s="445"/>
      <c r="CY6" s="445"/>
      <c r="CZ6" s="445"/>
      <c r="DA6" s="446"/>
      <c r="DB6" s="444">
        <v>86.7</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230678</v>
      </c>
      <c r="BO7" s="408"/>
      <c r="BP7" s="408"/>
      <c r="BQ7" s="408"/>
      <c r="BR7" s="408"/>
      <c r="BS7" s="408"/>
      <c r="BT7" s="408"/>
      <c r="BU7" s="409"/>
      <c r="BV7" s="407">
        <v>62512</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3338016</v>
      </c>
      <c r="CU7" s="408"/>
      <c r="CV7" s="408"/>
      <c r="CW7" s="408"/>
      <c r="CX7" s="408"/>
      <c r="CY7" s="408"/>
      <c r="CZ7" s="408"/>
      <c r="DA7" s="409"/>
      <c r="DB7" s="407">
        <v>3245923</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95142</v>
      </c>
      <c r="BO8" s="408"/>
      <c r="BP8" s="408"/>
      <c r="BQ8" s="408"/>
      <c r="BR8" s="408"/>
      <c r="BS8" s="408"/>
      <c r="BT8" s="408"/>
      <c r="BU8" s="409"/>
      <c r="BV8" s="407">
        <v>322585</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0.37</v>
      </c>
      <c r="CU8" s="448"/>
      <c r="CV8" s="448"/>
      <c r="CW8" s="448"/>
      <c r="CX8" s="448"/>
      <c r="CY8" s="448"/>
      <c r="CZ8" s="448"/>
      <c r="DA8" s="449"/>
      <c r="DB8" s="447">
        <v>0.38</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9566</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-227443</v>
      </c>
      <c r="BO9" s="408"/>
      <c r="BP9" s="408"/>
      <c r="BQ9" s="408"/>
      <c r="BR9" s="408"/>
      <c r="BS9" s="408"/>
      <c r="BT9" s="408"/>
      <c r="BU9" s="409"/>
      <c r="BV9" s="407">
        <v>56961</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11.4</v>
      </c>
      <c r="CU9" s="405"/>
      <c r="CV9" s="405"/>
      <c r="CW9" s="405"/>
      <c r="CX9" s="405"/>
      <c r="CY9" s="405"/>
      <c r="CZ9" s="405"/>
      <c r="DA9" s="406"/>
      <c r="DB9" s="404">
        <v>10</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9583</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4173</v>
      </c>
      <c r="BO10" s="408"/>
      <c r="BP10" s="408"/>
      <c r="BQ10" s="408"/>
      <c r="BR10" s="408"/>
      <c r="BS10" s="408"/>
      <c r="BT10" s="408"/>
      <c r="BU10" s="409"/>
      <c r="BV10" s="407">
        <v>3352</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9593</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80000</v>
      </c>
      <c r="BO12" s="408"/>
      <c r="BP12" s="408"/>
      <c r="BQ12" s="408"/>
      <c r="BR12" s="408"/>
      <c r="BS12" s="408"/>
      <c r="BT12" s="408"/>
      <c r="BU12" s="409"/>
      <c r="BV12" s="407">
        <v>100000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9516</v>
      </c>
      <c r="S13" s="492"/>
      <c r="T13" s="492"/>
      <c r="U13" s="492"/>
      <c r="V13" s="493"/>
      <c r="W13" s="423" t="s">
        <v>131</v>
      </c>
      <c r="X13" s="424"/>
      <c r="Y13" s="424"/>
      <c r="Z13" s="424"/>
      <c r="AA13" s="424"/>
      <c r="AB13" s="414"/>
      <c r="AC13" s="458">
        <v>519</v>
      </c>
      <c r="AD13" s="459"/>
      <c r="AE13" s="459"/>
      <c r="AF13" s="459"/>
      <c r="AG13" s="501"/>
      <c r="AH13" s="458">
        <v>590</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-303270</v>
      </c>
      <c r="BO13" s="408"/>
      <c r="BP13" s="408"/>
      <c r="BQ13" s="408"/>
      <c r="BR13" s="408"/>
      <c r="BS13" s="408"/>
      <c r="BT13" s="408"/>
      <c r="BU13" s="409"/>
      <c r="BV13" s="407">
        <v>-39687</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12.1</v>
      </c>
      <c r="CU13" s="405"/>
      <c r="CV13" s="405"/>
      <c r="CW13" s="405"/>
      <c r="CX13" s="405"/>
      <c r="CY13" s="405"/>
      <c r="CZ13" s="405"/>
      <c r="DA13" s="406"/>
      <c r="DB13" s="404">
        <v>11.9</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9609</v>
      </c>
      <c r="S14" s="492"/>
      <c r="T14" s="492"/>
      <c r="U14" s="492"/>
      <c r="V14" s="493"/>
      <c r="W14" s="397"/>
      <c r="X14" s="398"/>
      <c r="Y14" s="398"/>
      <c r="Z14" s="398"/>
      <c r="AA14" s="398"/>
      <c r="AB14" s="387"/>
      <c r="AC14" s="494">
        <v>10.3</v>
      </c>
      <c r="AD14" s="495"/>
      <c r="AE14" s="495"/>
      <c r="AF14" s="495"/>
      <c r="AG14" s="496"/>
      <c r="AH14" s="494">
        <v>11.9</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9544</v>
      </c>
      <c r="S15" s="492"/>
      <c r="T15" s="492"/>
      <c r="U15" s="492"/>
      <c r="V15" s="493"/>
      <c r="W15" s="423" t="s">
        <v>137</v>
      </c>
      <c r="X15" s="424"/>
      <c r="Y15" s="424"/>
      <c r="Z15" s="424"/>
      <c r="AA15" s="424"/>
      <c r="AB15" s="414"/>
      <c r="AC15" s="458">
        <v>1347</v>
      </c>
      <c r="AD15" s="459"/>
      <c r="AE15" s="459"/>
      <c r="AF15" s="459"/>
      <c r="AG15" s="501"/>
      <c r="AH15" s="458">
        <v>1347</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1160167</v>
      </c>
      <c r="BO15" s="371"/>
      <c r="BP15" s="371"/>
      <c r="BQ15" s="371"/>
      <c r="BR15" s="371"/>
      <c r="BS15" s="371"/>
      <c r="BT15" s="371"/>
      <c r="BU15" s="372"/>
      <c r="BV15" s="370">
        <v>1101310</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118</v>
      </c>
      <c r="S16" s="514"/>
      <c r="T16" s="514"/>
      <c r="U16" s="514"/>
      <c r="V16" s="515"/>
      <c r="W16" s="397"/>
      <c r="X16" s="398"/>
      <c r="Y16" s="398"/>
      <c r="Z16" s="398"/>
      <c r="AA16" s="398"/>
      <c r="AB16" s="387"/>
      <c r="AC16" s="494">
        <v>26.7</v>
      </c>
      <c r="AD16" s="495"/>
      <c r="AE16" s="495"/>
      <c r="AF16" s="495"/>
      <c r="AG16" s="496"/>
      <c r="AH16" s="494">
        <v>27.3</v>
      </c>
      <c r="AI16" s="495"/>
      <c r="AJ16" s="495"/>
      <c r="AK16" s="495"/>
      <c r="AL16" s="497"/>
      <c r="AM16" s="436"/>
      <c r="AN16" s="437"/>
      <c r="AO16" s="437"/>
      <c r="AP16" s="437"/>
      <c r="AQ16" s="437"/>
      <c r="AR16" s="437"/>
      <c r="AS16" s="437"/>
      <c r="AT16" s="438"/>
      <c r="AU16" s="439"/>
      <c r="AV16" s="440"/>
      <c r="AW16" s="440"/>
      <c r="AX16" s="440"/>
      <c r="AY16" s="441" t="s">
        <v>141</v>
      </c>
      <c r="AZ16" s="442"/>
      <c r="BA16" s="442"/>
      <c r="BB16" s="442"/>
      <c r="BC16" s="442"/>
      <c r="BD16" s="442"/>
      <c r="BE16" s="442"/>
      <c r="BF16" s="442"/>
      <c r="BG16" s="442"/>
      <c r="BH16" s="442"/>
      <c r="BI16" s="442"/>
      <c r="BJ16" s="442"/>
      <c r="BK16" s="442"/>
      <c r="BL16" s="442"/>
      <c r="BM16" s="443"/>
      <c r="BN16" s="407">
        <v>3024870</v>
      </c>
      <c r="BO16" s="408"/>
      <c r="BP16" s="408"/>
      <c r="BQ16" s="408"/>
      <c r="BR16" s="408"/>
      <c r="BS16" s="408"/>
      <c r="BT16" s="408"/>
      <c r="BU16" s="409"/>
      <c r="BV16" s="407">
        <v>2924313</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142</v>
      </c>
      <c r="N17" s="519"/>
      <c r="O17" s="519"/>
      <c r="P17" s="519"/>
      <c r="Q17" s="520"/>
      <c r="R17" s="513" t="s">
        <v>143</v>
      </c>
      <c r="S17" s="514"/>
      <c r="T17" s="514"/>
      <c r="U17" s="514"/>
      <c r="V17" s="515"/>
      <c r="W17" s="423" t="s">
        <v>144</v>
      </c>
      <c r="X17" s="424"/>
      <c r="Y17" s="424"/>
      <c r="Z17" s="424"/>
      <c r="AA17" s="424"/>
      <c r="AB17" s="414"/>
      <c r="AC17" s="458">
        <v>3182</v>
      </c>
      <c r="AD17" s="459"/>
      <c r="AE17" s="459"/>
      <c r="AF17" s="459"/>
      <c r="AG17" s="501"/>
      <c r="AH17" s="458">
        <v>3003</v>
      </c>
      <c r="AI17" s="459"/>
      <c r="AJ17" s="459"/>
      <c r="AK17" s="459"/>
      <c r="AL17" s="460"/>
      <c r="AM17" s="436"/>
      <c r="AN17" s="437"/>
      <c r="AO17" s="437"/>
      <c r="AP17" s="437"/>
      <c r="AQ17" s="437"/>
      <c r="AR17" s="437"/>
      <c r="AS17" s="437"/>
      <c r="AT17" s="438"/>
      <c r="AU17" s="439"/>
      <c r="AV17" s="440"/>
      <c r="AW17" s="440"/>
      <c r="AX17" s="440"/>
      <c r="AY17" s="441" t="s">
        <v>145</v>
      </c>
      <c r="AZ17" s="442"/>
      <c r="BA17" s="442"/>
      <c r="BB17" s="442"/>
      <c r="BC17" s="442"/>
      <c r="BD17" s="442"/>
      <c r="BE17" s="442"/>
      <c r="BF17" s="442"/>
      <c r="BG17" s="442"/>
      <c r="BH17" s="442"/>
      <c r="BI17" s="442"/>
      <c r="BJ17" s="442"/>
      <c r="BK17" s="442"/>
      <c r="BL17" s="442"/>
      <c r="BM17" s="443"/>
      <c r="BN17" s="407">
        <v>1453849</v>
      </c>
      <c r="BO17" s="408"/>
      <c r="BP17" s="408"/>
      <c r="BQ17" s="408"/>
      <c r="BR17" s="408"/>
      <c r="BS17" s="408"/>
      <c r="BT17" s="408"/>
      <c r="BU17" s="409"/>
      <c r="BV17" s="407">
        <v>1380758</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146</v>
      </c>
      <c r="C18" s="450"/>
      <c r="D18" s="450"/>
      <c r="E18" s="530"/>
      <c r="F18" s="530"/>
      <c r="G18" s="530"/>
      <c r="H18" s="530"/>
      <c r="I18" s="530"/>
      <c r="J18" s="530"/>
      <c r="K18" s="530"/>
      <c r="L18" s="531">
        <v>24.88</v>
      </c>
      <c r="M18" s="531"/>
      <c r="N18" s="531"/>
      <c r="O18" s="531"/>
      <c r="P18" s="531"/>
      <c r="Q18" s="531"/>
      <c r="R18" s="532"/>
      <c r="S18" s="532"/>
      <c r="T18" s="532"/>
      <c r="U18" s="532"/>
      <c r="V18" s="533"/>
      <c r="W18" s="425"/>
      <c r="X18" s="426"/>
      <c r="Y18" s="426"/>
      <c r="Z18" s="426"/>
      <c r="AA18" s="426"/>
      <c r="AB18" s="417"/>
      <c r="AC18" s="534">
        <v>63</v>
      </c>
      <c r="AD18" s="535"/>
      <c r="AE18" s="535"/>
      <c r="AF18" s="535"/>
      <c r="AG18" s="536"/>
      <c r="AH18" s="534">
        <v>60.8</v>
      </c>
      <c r="AI18" s="535"/>
      <c r="AJ18" s="535"/>
      <c r="AK18" s="535"/>
      <c r="AL18" s="537"/>
      <c r="AM18" s="436"/>
      <c r="AN18" s="437"/>
      <c r="AO18" s="437"/>
      <c r="AP18" s="437"/>
      <c r="AQ18" s="437"/>
      <c r="AR18" s="437"/>
      <c r="AS18" s="437"/>
      <c r="AT18" s="438"/>
      <c r="AU18" s="439"/>
      <c r="AV18" s="440"/>
      <c r="AW18" s="440"/>
      <c r="AX18" s="440"/>
      <c r="AY18" s="441" t="s">
        <v>147</v>
      </c>
      <c r="AZ18" s="442"/>
      <c r="BA18" s="442"/>
      <c r="BB18" s="442"/>
      <c r="BC18" s="442"/>
      <c r="BD18" s="442"/>
      <c r="BE18" s="442"/>
      <c r="BF18" s="442"/>
      <c r="BG18" s="442"/>
      <c r="BH18" s="442"/>
      <c r="BI18" s="442"/>
      <c r="BJ18" s="442"/>
      <c r="BK18" s="442"/>
      <c r="BL18" s="442"/>
      <c r="BM18" s="443"/>
      <c r="BN18" s="407">
        <v>3013654</v>
      </c>
      <c r="BO18" s="408"/>
      <c r="BP18" s="408"/>
      <c r="BQ18" s="408"/>
      <c r="BR18" s="408"/>
      <c r="BS18" s="408"/>
      <c r="BT18" s="408"/>
      <c r="BU18" s="409"/>
      <c r="BV18" s="407">
        <v>2824460</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148</v>
      </c>
      <c r="C19" s="450"/>
      <c r="D19" s="450"/>
      <c r="E19" s="530"/>
      <c r="F19" s="530"/>
      <c r="G19" s="530"/>
      <c r="H19" s="530"/>
      <c r="I19" s="530"/>
      <c r="J19" s="530"/>
      <c r="K19" s="530"/>
      <c r="L19" s="538">
        <v>384</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149</v>
      </c>
      <c r="AZ19" s="442"/>
      <c r="BA19" s="442"/>
      <c r="BB19" s="442"/>
      <c r="BC19" s="442"/>
      <c r="BD19" s="442"/>
      <c r="BE19" s="442"/>
      <c r="BF19" s="442"/>
      <c r="BG19" s="442"/>
      <c r="BH19" s="442"/>
      <c r="BI19" s="442"/>
      <c r="BJ19" s="442"/>
      <c r="BK19" s="442"/>
      <c r="BL19" s="442"/>
      <c r="BM19" s="443"/>
      <c r="BN19" s="407">
        <v>4016636</v>
      </c>
      <c r="BO19" s="408"/>
      <c r="BP19" s="408"/>
      <c r="BQ19" s="408"/>
      <c r="BR19" s="408"/>
      <c r="BS19" s="408"/>
      <c r="BT19" s="408"/>
      <c r="BU19" s="409"/>
      <c r="BV19" s="407">
        <v>3995150</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150</v>
      </c>
      <c r="C20" s="450"/>
      <c r="D20" s="450"/>
      <c r="E20" s="530"/>
      <c r="F20" s="530"/>
      <c r="G20" s="530"/>
      <c r="H20" s="530"/>
      <c r="I20" s="530"/>
      <c r="J20" s="530"/>
      <c r="K20" s="530"/>
      <c r="L20" s="538">
        <v>3433</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151</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152</v>
      </c>
      <c r="C22" s="551"/>
      <c r="D22" s="552"/>
      <c r="E22" s="419" t="s">
        <v>1</v>
      </c>
      <c r="F22" s="424"/>
      <c r="G22" s="424"/>
      <c r="H22" s="424"/>
      <c r="I22" s="424"/>
      <c r="J22" s="424"/>
      <c r="K22" s="414"/>
      <c r="L22" s="419" t="s">
        <v>153</v>
      </c>
      <c r="M22" s="424"/>
      <c r="N22" s="424"/>
      <c r="O22" s="424"/>
      <c r="P22" s="414"/>
      <c r="Q22" s="582" t="s">
        <v>154</v>
      </c>
      <c r="R22" s="583"/>
      <c r="S22" s="583"/>
      <c r="T22" s="583"/>
      <c r="U22" s="583"/>
      <c r="V22" s="584"/>
      <c r="W22" s="550" t="s">
        <v>155</v>
      </c>
      <c r="X22" s="551"/>
      <c r="Y22" s="552"/>
      <c r="Z22" s="419" t="s">
        <v>1</v>
      </c>
      <c r="AA22" s="424"/>
      <c r="AB22" s="424"/>
      <c r="AC22" s="424"/>
      <c r="AD22" s="424"/>
      <c r="AE22" s="424"/>
      <c r="AF22" s="424"/>
      <c r="AG22" s="414"/>
      <c r="AH22" s="588" t="s">
        <v>156</v>
      </c>
      <c r="AI22" s="424"/>
      <c r="AJ22" s="424"/>
      <c r="AK22" s="424"/>
      <c r="AL22" s="414"/>
      <c r="AM22" s="588" t="s">
        <v>157</v>
      </c>
      <c r="AN22" s="589"/>
      <c r="AO22" s="589"/>
      <c r="AP22" s="589"/>
      <c r="AQ22" s="589"/>
      <c r="AR22" s="590"/>
      <c r="AS22" s="582" t="s">
        <v>154</v>
      </c>
      <c r="AT22" s="583"/>
      <c r="AU22" s="583"/>
      <c r="AV22" s="583"/>
      <c r="AW22" s="583"/>
      <c r="AX22" s="594"/>
      <c r="AY22" s="367" t="s">
        <v>158</v>
      </c>
      <c r="AZ22" s="368"/>
      <c r="BA22" s="368"/>
      <c r="BB22" s="368"/>
      <c r="BC22" s="368"/>
      <c r="BD22" s="368"/>
      <c r="BE22" s="368"/>
      <c r="BF22" s="368"/>
      <c r="BG22" s="368"/>
      <c r="BH22" s="368"/>
      <c r="BI22" s="368"/>
      <c r="BJ22" s="368"/>
      <c r="BK22" s="368"/>
      <c r="BL22" s="368"/>
      <c r="BM22" s="369"/>
      <c r="BN22" s="370">
        <v>4737046</v>
      </c>
      <c r="BO22" s="371"/>
      <c r="BP22" s="371"/>
      <c r="BQ22" s="371"/>
      <c r="BR22" s="371"/>
      <c r="BS22" s="371"/>
      <c r="BT22" s="371"/>
      <c r="BU22" s="372"/>
      <c r="BV22" s="370">
        <v>5060561</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159</v>
      </c>
      <c r="AZ23" s="442"/>
      <c r="BA23" s="442"/>
      <c r="BB23" s="442"/>
      <c r="BC23" s="442"/>
      <c r="BD23" s="442"/>
      <c r="BE23" s="442"/>
      <c r="BF23" s="442"/>
      <c r="BG23" s="442"/>
      <c r="BH23" s="442"/>
      <c r="BI23" s="442"/>
      <c r="BJ23" s="442"/>
      <c r="BK23" s="442"/>
      <c r="BL23" s="442"/>
      <c r="BM23" s="443"/>
      <c r="BN23" s="407">
        <v>4543746</v>
      </c>
      <c r="BO23" s="408"/>
      <c r="BP23" s="408"/>
      <c r="BQ23" s="408"/>
      <c r="BR23" s="408"/>
      <c r="BS23" s="408"/>
      <c r="BT23" s="408"/>
      <c r="BU23" s="409"/>
      <c r="BV23" s="407">
        <v>4847992</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160</v>
      </c>
      <c r="F24" s="437"/>
      <c r="G24" s="437"/>
      <c r="H24" s="437"/>
      <c r="I24" s="437"/>
      <c r="J24" s="437"/>
      <c r="K24" s="438"/>
      <c r="L24" s="458">
        <v>1</v>
      </c>
      <c r="M24" s="459"/>
      <c r="N24" s="459"/>
      <c r="O24" s="459"/>
      <c r="P24" s="501"/>
      <c r="Q24" s="458">
        <v>7940</v>
      </c>
      <c r="R24" s="459"/>
      <c r="S24" s="459"/>
      <c r="T24" s="459"/>
      <c r="U24" s="459"/>
      <c r="V24" s="501"/>
      <c r="W24" s="553"/>
      <c r="X24" s="554"/>
      <c r="Y24" s="555"/>
      <c r="Z24" s="457" t="s">
        <v>161</v>
      </c>
      <c r="AA24" s="437"/>
      <c r="AB24" s="437"/>
      <c r="AC24" s="437"/>
      <c r="AD24" s="437"/>
      <c r="AE24" s="437"/>
      <c r="AF24" s="437"/>
      <c r="AG24" s="438"/>
      <c r="AH24" s="458">
        <v>84</v>
      </c>
      <c r="AI24" s="459"/>
      <c r="AJ24" s="459"/>
      <c r="AK24" s="459"/>
      <c r="AL24" s="501"/>
      <c r="AM24" s="458">
        <v>258468</v>
      </c>
      <c r="AN24" s="459"/>
      <c r="AO24" s="459"/>
      <c r="AP24" s="459"/>
      <c r="AQ24" s="459"/>
      <c r="AR24" s="501"/>
      <c r="AS24" s="458">
        <v>3077</v>
      </c>
      <c r="AT24" s="459"/>
      <c r="AU24" s="459"/>
      <c r="AV24" s="459"/>
      <c r="AW24" s="459"/>
      <c r="AX24" s="460"/>
      <c r="AY24" s="523" t="s">
        <v>162</v>
      </c>
      <c r="AZ24" s="524"/>
      <c r="BA24" s="524"/>
      <c r="BB24" s="524"/>
      <c r="BC24" s="524"/>
      <c r="BD24" s="524"/>
      <c r="BE24" s="524"/>
      <c r="BF24" s="524"/>
      <c r="BG24" s="524"/>
      <c r="BH24" s="524"/>
      <c r="BI24" s="524"/>
      <c r="BJ24" s="524"/>
      <c r="BK24" s="524"/>
      <c r="BL24" s="524"/>
      <c r="BM24" s="525"/>
      <c r="BN24" s="407">
        <v>3221146</v>
      </c>
      <c r="BO24" s="408"/>
      <c r="BP24" s="408"/>
      <c r="BQ24" s="408"/>
      <c r="BR24" s="408"/>
      <c r="BS24" s="408"/>
      <c r="BT24" s="408"/>
      <c r="BU24" s="409"/>
      <c r="BV24" s="407">
        <v>3368169</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163</v>
      </c>
      <c r="F25" s="437"/>
      <c r="G25" s="437"/>
      <c r="H25" s="437"/>
      <c r="I25" s="437"/>
      <c r="J25" s="437"/>
      <c r="K25" s="438"/>
      <c r="L25" s="458">
        <v>1</v>
      </c>
      <c r="M25" s="459"/>
      <c r="N25" s="459"/>
      <c r="O25" s="459"/>
      <c r="P25" s="501"/>
      <c r="Q25" s="458">
        <v>6510</v>
      </c>
      <c r="R25" s="459"/>
      <c r="S25" s="459"/>
      <c r="T25" s="459"/>
      <c r="U25" s="459"/>
      <c r="V25" s="501"/>
      <c r="W25" s="553"/>
      <c r="X25" s="554"/>
      <c r="Y25" s="555"/>
      <c r="Z25" s="457" t="s">
        <v>164</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165</v>
      </c>
      <c r="AZ25" s="368"/>
      <c r="BA25" s="368"/>
      <c r="BB25" s="368"/>
      <c r="BC25" s="368"/>
      <c r="BD25" s="368"/>
      <c r="BE25" s="368"/>
      <c r="BF25" s="368"/>
      <c r="BG25" s="368"/>
      <c r="BH25" s="368"/>
      <c r="BI25" s="368"/>
      <c r="BJ25" s="368"/>
      <c r="BK25" s="368"/>
      <c r="BL25" s="368"/>
      <c r="BM25" s="369"/>
      <c r="BN25" s="370">
        <v>898689</v>
      </c>
      <c r="BO25" s="371"/>
      <c r="BP25" s="371"/>
      <c r="BQ25" s="371"/>
      <c r="BR25" s="371"/>
      <c r="BS25" s="371"/>
      <c r="BT25" s="371"/>
      <c r="BU25" s="372"/>
      <c r="BV25" s="370">
        <v>826475</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166</v>
      </c>
      <c r="F26" s="437"/>
      <c r="G26" s="437"/>
      <c r="H26" s="437"/>
      <c r="I26" s="437"/>
      <c r="J26" s="437"/>
      <c r="K26" s="438"/>
      <c r="L26" s="458">
        <v>1</v>
      </c>
      <c r="M26" s="459"/>
      <c r="N26" s="459"/>
      <c r="O26" s="459"/>
      <c r="P26" s="501"/>
      <c r="Q26" s="458">
        <v>5500</v>
      </c>
      <c r="R26" s="459"/>
      <c r="S26" s="459"/>
      <c r="T26" s="459"/>
      <c r="U26" s="459"/>
      <c r="V26" s="501"/>
      <c r="W26" s="553"/>
      <c r="X26" s="554"/>
      <c r="Y26" s="555"/>
      <c r="Z26" s="457" t="s">
        <v>167</v>
      </c>
      <c r="AA26" s="559"/>
      <c r="AB26" s="559"/>
      <c r="AC26" s="559"/>
      <c r="AD26" s="559"/>
      <c r="AE26" s="559"/>
      <c r="AF26" s="559"/>
      <c r="AG26" s="560"/>
      <c r="AH26" s="458" t="s">
        <v>122</v>
      </c>
      <c r="AI26" s="459"/>
      <c r="AJ26" s="459"/>
      <c r="AK26" s="459"/>
      <c r="AL26" s="501"/>
      <c r="AM26" s="458" t="s">
        <v>122</v>
      </c>
      <c r="AN26" s="459"/>
      <c r="AO26" s="459"/>
      <c r="AP26" s="459"/>
      <c r="AQ26" s="459"/>
      <c r="AR26" s="501"/>
      <c r="AS26" s="458" t="s">
        <v>122</v>
      </c>
      <c r="AT26" s="459"/>
      <c r="AU26" s="459"/>
      <c r="AV26" s="459"/>
      <c r="AW26" s="459"/>
      <c r="AX26" s="460"/>
      <c r="AY26" s="410" t="s">
        <v>168</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169</v>
      </c>
      <c r="F27" s="437"/>
      <c r="G27" s="437"/>
      <c r="H27" s="437"/>
      <c r="I27" s="437"/>
      <c r="J27" s="437"/>
      <c r="K27" s="438"/>
      <c r="L27" s="458">
        <v>1</v>
      </c>
      <c r="M27" s="459"/>
      <c r="N27" s="459"/>
      <c r="O27" s="459"/>
      <c r="P27" s="501"/>
      <c r="Q27" s="458">
        <v>3260</v>
      </c>
      <c r="R27" s="459"/>
      <c r="S27" s="459"/>
      <c r="T27" s="459"/>
      <c r="U27" s="459"/>
      <c r="V27" s="501"/>
      <c r="W27" s="553"/>
      <c r="X27" s="554"/>
      <c r="Y27" s="555"/>
      <c r="Z27" s="457" t="s">
        <v>170</v>
      </c>
      <c r="AA27" s="437"/>
      <c r="AB27" s="437"/>
      <c r="AC27" s="437"/>
      <c r="AD27" s="437"/>
      <c r="AE27" s="437"/>
      <c r="AF27" s="437"/>
      <c r="AG27" s="438"/>
      <c r="AH27" s="458">
        <v>4</v>
      </c>
      <c r="AI27" s="459"/>
      <c r="AJ27" s="459"/>
      <c r="AK27" s="459"/>
      <c r="AL27" s="501"/>
      <c r="AM27" s="458">
        <v>12690</v>
      </c>
      <c r="AN27" s="459"/>
      <c r="AO27" s="459"/>
      <c r="AP27" s="459"/>
      <c r="AQ27" s="459"/>
      <c r="AR27" s="501"/>
      <c r="AS27" s="458">
        <v>3173</v>
      </c>
      <c r="AT27" s="459"/>
      <c r="AU27" s="459"/>
      <c r="AV27" s="459"/>
      <c r="AW27" s="459"/>
      <c r="AX27" s="460"/>
      <c r="AY27" s="502" t="s">
        <v>171</v>
      </c>
      <c r="AZ27" s="503"/>
      <c r="BA27" s="503"/>
      <c r="BB27" s="503"/>
      <c r="BC27" s="503"/>
      <c r="BD27" s="503"/>
      <c r="BE27" s="503"/>
      <c r="BF27" s="503"/>
      <c r="BG27" s="503"/>
      <c r="BH27" s="503"/>
      <c r="BI27" s="503"/>
      <c r="BJ27" s="503"/>
      <c r="BK27" s="503"/>
      <c r="BL27" s="503"/>
      <c r="BM27" s="504"/>
      <c r="BN27" s="526">
        <v>774413</v>
      </c>
      <c r="BO27" s="527"/>
      <c r="BP27" s="527"/>
      <c r="BQ27" s="527"/>
      <c r="BR27" s="527"/>
      <c r="BS27" s="527"/>
      <c r="BT27" s="527"/>
      <c r="BU27" s="528"/>
      <c r="BV27" s="526">
        <v>750602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172</v>
      </c>
      <c r="F28" s="437"/>
      <c r="G28" s="437"/>
      <c r="H28" s="437"/>
      <c r="I28" s="437"/>
      <c r="J28" s="437"/>
      <c r="K28" s="438"/>
      <c r="L28" s="458">
        <v>1</v>
      </c>
      <c r="M28" s="459"/>
      <c r="N28" s="459"/>
      <c r="O28" s="459"/>
      <c r="P28" s="501"/>
      <c r="Q28" s="458">
        <v>2710</v>
      </c>
      <c r="R28" s="459"/>
      <c r="S28" s="459"/>
      <c r="T28" s="459"/>
      <c r="U28" s="459"/>
      <c r="V28" s="501"/>
      <c r="W28" s="553"/>
      <c r="X28" s="554"/>
      <c r="Y28" s="555"/>
      <c r="Z28" s="457" t="s">
        <v>173</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174</v>
      </c>
      <c r="AZ28" s="562"/>
      <c r="BA28" s="562"/>
      <c r="BB28" s="563"/>
      <c r="BC28" s="367" t="s">
        <v>46</v>
      </c>
      <c r="BD28" s="368"/>
      <c r="BE28" s="368"/>
      <c r="BF28" s="368"/>
      <c r="BG28" s="368"/>
      <c r="BH28" s="368"/>
      <c r="BI28" s="368"/>
      <c r="BJ28" s="368"/>
      <c r="BK28" s="368"/>
      <c r="BL28" s="368"/>
      <c r="BM28" s="369"/>
      <c r="BN28" s="370">
        <v>953763</v>
      </c>
      <c r="BO28" s="371"/>
      <c r="BP28" s="371"/>
      <c r="BQ28" s="371"/>
      <c r="BR28" s="371"/>
      <c r="BS28" s="371"/>
      <c r="BT28" s="371"/>
      <c r="BU28" s="372"/>
      <c r="BV28" s="370">
        <v>859590</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175</v>
      </c>
      <c r="F29" s="437"/>
      <c r="G29" s="437"/>
      <c r="H29" s="437"/>
      <c r="I29" s="437"/>
      <c r="J29" s="437"/>
      <c r="K29" s="438"/>
      <c r="L29" s="458">
        <v>8</v>
      </c>
      <c r="M29" s="459"/>
      <c r="N29" s="459"/>
      <c r="O29" s="459"/>
      <c r="P29" s="501"/>
      <c r="Q29" s="458">
        <v>2540</v>
      </c>
      <c r="R29" s="459"/>
      <c r="S29" s="459"/>
      <c r="T29" s="459"/>
      <c r="U29" s="459"/>
      <c r="V29" s="501"/>
      <c r="W29" s="556"/>
      <c r="X29" s="557"/>
      <c r="Y29" s="558"/>
      <c r="Z29" s="457" t="s">
        <v>176</v>
      </c>
      <c r="AA29" s="437"/>
      <c r="AB29" s="437"/>
      <c r="AC29" s="437"/>
      <c r="AD29" s="437"/>
      <c r="AE29" s="437"/>
      <c r="AF29" s="437"/>
      <c r="AG29" s="438"/>
      <c r="AH29" s="458">
        <v>88</v>
      </c>
      <c r="AI29" s="459"/>
      <c r="AJ29" s="459"/>
      <c r="AK29" s="459"/>
      <c r="AL29" s="501"/>
      <c r="AM29" s="458">
        <v>271158</v>
      </c>
      <c r="AN29" s="459"/>
      <c r="AO29" s="459"/>
      <c r="AP29" s="459"/>
      <c r="AQ29" s="459"/>
      <c r="AR29" s="501"/>
      <c r="AS29" s="458">
        <v>3081</v>
      </c>
      <c r="AT29" s="459"/>
      <c r="AU29" s="459"/>
      <c r="AV29" s="459"/>
      <c r="AW29" s="459"/>
      <c r="AX29" s="460"/>
      <c r="AY29" s="564"/>
      <c r="AZ29" s="565"/>
      <c r="BA29" s="565"/>
      <c r="BB29" s="566"/>
      <c r="BC29" s="441" t="s">
        <v>177</v>
      </c>
      <c r="BD29" s="442"/>
      <c r="BE29" s="442"/>
      <c r="BF29" s="442"/>
      <c r="BG29" s="442"/>
      <c r="BH29" s="442"/>
      <c r="BI29" s="442"/>
      <c r="BJ29" s="442"/>
      <c r="BK29" s="442"/>
      <c r="BL29" s="442"/>
      <c r="BM29" s="443"/>
      <c r="BN29" s="407">
        <v>1193583</v>
      </c>
      <c r="BO29" s="408"/>
      <c r="BP29" s="408"/>
      <c r="BQ29" s="408"/>
      <c r="BR29" s="408"/>
      <c r="BS29" s="408"/>
      <c r="BT29" s="408"/>
      <c r="BU29" s="409"/>
      <c r="BV29" s="407">
        <v>1150150</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178</v>
      </c>
      <c r="X30" s="575"/>
      <c r="Y30" s="575"/>
      <c r="Z30" s="575"/>
      <c r="AA30" s="575"/>
      <c r="AB30" s="575"/>
      <c r="AC30" s="575"/>
      <c r="AD30" s="575"/>
      <c r="AE30" s="575"/>
      <c r="AF30" s="575"/>
      <c r="AG30" s="576"/>
      <c r="AH30" s="534">
        <v>97.8</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11324656</v>
      </c>
      <c r="BO30" s="527"/>
      <c r="BP30" s="527"/>
      <c r="BQ30" s="527"/>
      <c r="BR30" s="527"/>
      <c r="BS30" s="527"/>
      <c r="BT30" s="527"/>
      <c r="BU30" s="528"/>
      <c r="BV30" s="526">
        <v>10972285</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179</v>
      </c>
      <c r="D32" s="570"/>
      <c r="E32" s="570"/>
      <c r="F32" s="570"/>
      <c r="G32" s="570"/>
      <c r="H32" s="570"/>
      <c r="I32" s="570"/>
      <c r="J32" s="570"/>
      <c r="K32" s="570"/>
      <c r="L32" s="570"/>
      <c r="M32" s="570"/>
      <c r="N32" s="570"/>
      <c r="O32" s="570"/>
      <c r="P32" s="570"/>
      <c r="Q32" s="570"/>
      <c r="R32" s="570"/>
      <c r="S32" s="570"/>
      <c r="U32" s="411" t="s">
        <v>180</v>
      </c>
      <c r="V32" s="411"/>
      <c r="W32" s="411"/>
      <c r="X32" s="411"/>
      <c r="Y32" s="411"/>
      <c r="Z32" s="411"/>
      <c r="AA32" s="411"/>
      <c r="AB32" s="411"/>
      <c r="AC32" s="411"/>
      <c r="AD32" s="411"/>
      <c r="AE32" s="411"/>
      <c r="AF32" s="411"/>
      <c r="AG32" s="411"/>
      <c r="AH32" s="411"/>
      <c r="AI32" s="411"/>
      <c r="AJ32" s="411"/>
      <c r="AK32" s="411"/>
      <c r="AM32" s="411" t="s">
        <v>181</v>
      </c>
      <c r="AN32" s="411"/>
      <c r="AO32" s="411"/>
      <c r="AP32" s="411"/>
      <c r="AQ32" s="411"/>
      <c r="AR32" s="411"/>
      <c r="AS32" s="411"/>
      <c r="AT32" s="411"/>
      <c r="AU32" s="411"/>
      <c r="AV32" s="411"/>
      <c r="AW32" s="411"/>
      <c r="AX32" s="411"/>
      <c r="AY32" s="411"/>
      <c r="AZ32" s="411"/>
      <c r="BA32" s="411"/>
      <c r="BB32" s="411"/>
      <c r="BC32" s="411"/>
      <c r="BE32" s="411" t="s">
        <v>182</v>
      </c>
      <c r="BF32" s="411"/>
      <c r="BG32" s="411"/>
      <c r="BH32" s="411"/>
      <c r="BI32" s="411"/>
      <c r="BJ32" s="411"/>
      <c r="BK32" s="411"/>
      <c r="BL32" s="411"/>
      <c r="BM32" s="411"/>
      <c r="BN32" s="411"/>
      <c r="BO32" s="411"/>
      <c r="BP32" s="411"/>
      <c r="BQ32" s="411"/>
      <c r="BR32" s="411"/>
      <c r="BS32" s="411"/>
      <c r="BT32" s="411"/>
      <c r="BU32" s="411"/>
      <c r="BW32" s="411" t="s">
        <v>183</v>
      </c>
      <c r="BX32" s="411"/>
      <c r="BY32" s="411"/>
      <c r="BZ32" s="411"/>
      <c r="CA32" s="411"/>
      <c r="CB32" s="411"/>
      <c r="CC32" s="411"/>
      <c r="CD32" s="411"/>
      <c r="CE32" s="411"/>
      <c r="CF32" s="411"/>
      <c r="CG32" s="411"/>
      <c r="CH32" s="411"/>
      <c r="CI32" s="411"/>
      <c r="CJ32" s="411"/>
      <c r="CK32" s="411"/>
      <c r="CL32" s="411"/>
      <c r="CM32" s="411"/>
      <c r="CO32" s="411" t="s">
        <v>184</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185</v>
      </c>
      <c r="D33" s="431"/>
      <c r="E33" s="396" t="s">
        <v>186</v>
      </c>
      <c r="F33" s="396"/>
      <c r="G33" s="396"/>
      <c r="H33" s="396"/>
      <c r="I33" s="396"/>
      <c r="J33" s="396"/>
      <c r="K33" s="396"/>
      <c r="L33" s="396"/>
      <c r="M33" s="396"/>
      <c r="N33" s="396"/>
      <c r="O33" s="396"/>
      <c r="P33" s="396"/>
      <c r="Q33" s="396"/>
      <c r="R33" s="396"/>
      <c r="S33" s="396"/>
      <c r="T33" s="206"/>
      <c r="U33" s="431" t="s">
        <v>185</v>
      </c>
      <c r="V33" s="431"/>
      <c r="W33" s="396" t="s">
        <v>186</v>
      </c>
      <c r="X33" s="396"/>
      <c r="Y33" s="396"/>
      <c r="Z33" s="396"/>
      <c r="AA33" s="396"/>
      <c r="AB33" s="396"/>
      <c r="AC33" s="396"/>
      <c r="AD33" s="396"/>
      <c r="AE33" s="396"/>
      <c r="AF33" s="396"/>
      <c r="AG33" s="396"/>
      <c r="AH33" s="396"/>
      <c r="AI33" s="396"/>
      <c r="AJ33" s="396"/>
      <c r="AK33" s="396"/>
      <c r="AL33" s="206"/>
      <c r="AM33" s="431" t="s">
        <v>185</v>
      </c>
      <c r="AN33" s="431"/>
      <c r="AO33" s="396" t="s">
        <v>186</v>
      </c>
      <c r="AP33" s="396"/>
      <c r="AQ33" s="396"/>
      <c r="AR33" s="396"/>
      <c r="AS33" s="396"/>
      <c r="AT33" s="396"/>
      <c r="AU33" s="396"/>
      <c r="AV33" s="396"/>
      <c r="AW33" s="396"/>
      <c r="AX33" s="396"/>
      <c r="AY33" s="396"/>
      <c r="AZ33" s="396"/>
      <c r="BA33" s="396"/>
      <c r="BB33" s="396"/>
      <c r="BC33" s="396"/>
      <c r="BD33" s="207"/>
      <c r="BE33" s="396" t="s">
        <v>187</v>
      </c>
      <c r="BF33" s="396"/>
      <c r="BG33" s="396" t="s">
        <v>188</v>
      </c>
      <c r="BH33" s="396"/>
      <c r="BI33" s="396"/>
      <c r="BJ33" s="396"/>
      <c r="BK33" s="396"/>
      <c r="BL33" s="396"/>
      <c r="BM33" s="396"/>
      <c r="BN33" s="396"/>
      <c r="BO33" s="396"/>
      <c r="BP33" s="396"/>
      <c r="BQ33" s="396"/>
      <c r="BR33" s="396"/>
      <c r="BS33" s="396"/>
      <c r="BT33" s="396"/>
      <c r="BU33" s="396"/>
      <c r="BV33" s="207"/>
      <c r="BW33" s="431" t="s">
        <v>187</v>
      </c>
      <c r="BX33" s="431"/>
      <c r="BY33" s="396" t="s">
        <v>189</v>
      </c>
      <c r="BZ33" s="396"/>
      <c r="CA33" s="396"/>
      <c r="CB33" s="396"/>
      <c r="CC33" s="396"/>
      <c r="CD33" s="396"/>
      <c r="CE33" s="396"/>
      <c r="CF33" s="396"/>
      <c r="CG33" s="396"/>
      <c r="CH33" s="396"/>
      <c r="CI33" s="396"/>
      <c r="CJ33" s="396"/>
      <c r="CK33" s="396"/>
      <c r="CL33" s="396"/>
      <c r="CM33" s="396"/>
      <c r="CN33" s="206"/>
      <c r="CO33" s="431" t="s">
        <v>185</v>
      </c>
      <c r="CP33" s="431"/>
      <c r="CQ33" s="396" t="s">
        <v>190</v>
      </c>
      <c r="CR33" s="396"/>
      <c r="CS33" s="396"/>
      <c r="CT33" s="396"/>
      <c r="CU33" s="396"/>
      <c r="CV33" s="396"/>
      <c r="CW33" s="396"/>
      <c r="CX33" s="396"/>
      <c r="CY33" s="396"/>
      <c r="CZ33" s="396"/>
      <c r="DA33" s="396"/>
      <c r="DB33" s="396"/>
      <c r="DC33" s="396"/>
      <c r="DD33" s="396"/>
      <c r="DE33" s="396"/>
      <c r="DF33" s="206"/>
      <c r="DG33" s="596" t="s">
        <v>191</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江北町国民健康保険事業特別会計</v>
      </c>
      <c r="X34" s="598"/>
      <c r="Y34" s="598"/>
      <c r="Z34" s="598"/>
      <c r="AA34" s="598"/>
      <c r="AB34" s="598"/>
      <c r="AC34" s="598"/>
      <c r="AD34" s="598"/>
      <c r="AE34" s="598"/>
      <c r="AF34" s="598"/>
      <c r="AG34" s="598"/>
      <c r="AH34" s="598"/>
      <c r="AI34" s="598"/>
      <c r="AJ34" s="598"/>
      <c r="AK34" s="598"/>
      <c r="AL34" s="181"/>
      <c r="AM34" s="597" t="str">
        <f>IF(AO34="","",MAX(C34:D43,U34:V43)+1)</f>
        <v/>
      </c>
      <c r="AN34" s="597"/>
      <c r="AO34" s="598"/>
      <c r="AP34" s="598"/>
      <c r="AQ34" s="598"/>
      <c r="AR34" s="598"/>
      <c r="AS34" s="598"/>
      <c r="AT34" s="598"/>
      <c r="AU34" s="598"/>
      <c r="AV34" s="598"/>
      <c r="AW34" s="598"/>
      <c r="AX34" s="598"/>
      <c r="AY34" s="598"/>
      <c r="AZ34" s="598"/>
      <c r="BA34" s="598"/>
      <c r="BB34" s="598"/>
      <c r="BC34" s="598"/>
      <c r="BD34" s="181"/>
      <c r="BE34" s="597">
        <f>IF(BG34="","",MAX(C34:D43,U34:V43,AM34:AN43)+1)</f>
        <v>5</v>
      </c>
      <c r="BF34" s="597"/>
      <c r="BG34" s="598" t="str">
        <f>IF('各会計、関係団体の財政状況及び健全化判断比率'!B30="","",'各会計、関係団体の財政状況及び健全化判断比率'!B30)</f>
        <v>江北町下水道事業特別会計</v>
      </c>
      <c r="BH34" s="598"/>
      <c r="BI34" s="598"/>
      <c r="BJ34" s="598"/>
      <c r="BK34" s="598"/>
      <c r="BL34" s="598"/>
      <c r="BM34" s="598"/>
      <c r="BN34" s="598"/>
      <c r="BO34" s="598"/>
      <c r="BP34" s="598"/>
      <c r="BQ34" s="598"/>
      <c r="BR34" s="598"/>
      <c r="BS34" s="598"/>
      <c r="BT34" s="598"/>
      <c r="BU34" s="598"/>
      <c r="BV34" s="181"/>
      <c r="BW34" s="597">
        <f>IF(BY34="","",MAX(C34:D43,U34:V43,AM34:AN43,BE34:BF43)+1)</f>
        <v>6</v>
      </c>
      <c r="BX34" s="597"/>
      <c r="BY34" s="598" t="str">
        <f>IF('各会計、関係団体の財政状況及び健全化判断比率'!B68="","",'各会計、関係団体の財政状況及び健全化判断比率'!B68)</f>
        <v>杵藤地区広域市町村圏組合　一般会計</v>
      </c>
      <c r="BZ34" s="598"/>
      <c r="CA34" s="598"/>
      <c r="CB34" s="598"/>
      <c r="CC34" s="598"/>
      <c r="CD34" s="598"/>
      <c r="CE34" s="598"/>
      <c r="CF34" s="598"/>
      <c r="CG34" s="598"/>
      <c r="CH34" s="598"/>
      <c r="CI34" s="598"/>
      <c r="CJ34" s="598"/>
      <c r="CK34" s="598"/>
      <c r="CL34" s="598"/>
      <c r="CM34" s="598"/>
      <c r="CN34" s="181"/>
      <c r="CO34" s="597">
        <f>IF(CQ34="","",MAX(C34:D43,U34:V43,AM34:AN43,BE34:BF43,BW34:BX43)+1)</f>
        <v>16</v>
      </c>
      <c r="CP34" s="597"/>
      <c r="CQ34" s="598" t="str">
        <f>IF('各会計、関係団体の財政状況及び健全化判断比率'!BS7="","",'各会計、関係団体の財政状況及び健全化判断比率'!BS7)</f>
        <v>江北町土地開発公社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〇</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江北町無資力臨鉱ポンプ等維持管理事業特別会計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江北町後期高齢者医療特別会計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7</v>
      </c>
      <c r="BX35" s="597"/>
      <c r="BY35" s="598" t="str">
        <f>IF('各会計、関係団体の財政状況及び健全化判断比率'!B69="","",'各会計、関係団体の財政状況及び健全化判断比率'!B69)</f>
        <v>杵藤地区広域市町村圏組合　特別会計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t="str">
        <f t="shared" ref="U36:U43" si="4">IF(W36="","",U35+1)</f>
        <v/>
      </c>
      <c r="V36" s="597"/>
      <c r="W36" s="598"/>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8</v>
      </c>
      <c r="BX36" s="597"/>
      <c r="BY36" s="598" t="str">
        <f>IF('各会計、関係団体の財政状況及び健全化判断比率'!B70="","",'各会計、関係団体の財政状況及び健全化判断比率'!B70)</f>
        <v>佐賀西部広域水道企業団　水道用水供給事業会計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9</v>
      </c>
      <c r="BX37" s="597"/>
      <c r="BY37" s="598" t="str">
        <f>IF('各会計、関係団体の財政状況及び健全化判断比率'!B71="","",'各会計、関係団体の財政状況及び健全化判断比率'!B71)</f>
        <v>佐賀西部広域水道企業団　水道事業会計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10</v>
      </c>
      <c r="BX38" s="597"/>
      <c r="BY38" s="598" t="str">
        <f>IF('各会計、関係団体の財政状況及び健全化判断比率'!B72="","",'各会計、関係団体の財政状況及び健全化判断比率'!B72)</f>
        <v>杵島工業用水道企業団</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11</v>
      </c>
      <c r="BX39" s="597"/>
      <c r="BY39" s="598" t="str">
        <f>IF('各会計、関係団体の財政状況及び健全化判断比率'!B73="","",'各会計、関係団体の財政状況及び健全化判断比率'!B73)</f>
        <v>杵東地区衛生処理場組合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12</v>
      </c>
      <c r="BX40" s="597"/>
      <c r="BY40" s="598" t="str">
        <f>IF('各会計、関係団体の財政状況及び健全化判断比率'!B74="","",'各会計、関係団体の財政状況及び健全化判断比率'!B74)</f>
        <v>佐賀県後期高齢者医療広域連合　一般会計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13</v>
      </c>
      <c r="BX41" s="597"/>
      <c r="BY41" s="598" t="str">
        <f>IF('各会計、関係団体の財政状況及び健全化判断比率'!B75="","",'各会計、関係団体の財政状況及び健全化判断比率'!B75)</f>
        <v>佐賀県後期高齢者医療広域連合　特別会計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14</v>
      </c>
      <c r="BX42" s="597"/>
      <c r="BY42" s="598" t="str">
        <f>IF('各会計、関係団体の財政状況及び健全化判断比率'!B76="","",'各会計、関係団体の財政状況及び健全化判断比率'!B76)</f>
        <v>佐賀県西部広域環境組合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15</v>
      </c>
      <c r="BX43" s="597"/>
      <c r="BY43" s="598" t="str">
        <f>IF('各会計、関係団体の財政状況及び健全化判断比率'!B77="","",'各会計、関係団体の財政状況及び健全化判断比率'!B77)</f>
        <v>佐賀県市町総合事務組合　一般会計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192</v>
      </c>
      <c r="E46" s="600" t="s">
        <v>193</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194</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195</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196</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197</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198</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199</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200</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29kT/qFhMk5epeYGN49XhZ/QZtyBNiUMKvlos9n7pme5eE7AFEohCfM7x37sDP0N9K6KzoicRgyGf8IPsA+G7g==" saltValue="lb5jRcM+9aVyGfhjcIcwF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201</v>
      </c>
      <c r="DI1" s="603"/>
      <c r="DJ1" s="603"/>
      <c r="DK1" s="603"/>
      <c r="DL1" s="603"/>
      <c r="DM1" s="603"/>
      <c r="DN1" s="604"/>
      <c r="DO1" s="214"/>
      <c r="DP1" s="602" t="s">
        <v>202</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204</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205</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207</v>
      </c>
      <c r="S4" s="606"/>
      <c r="T4" s="606"/>
      <c r="U4" s="606"/>
      <c r="V4" s="606"/>
      <c r="W4" s="606"/>
      <c r="X4" s="606"/>
      <c r="Y4" s="607"/>
      <c r="Z4" s="605" t="s">
        <v>208</v>
      </c>
      <c r="AA4" s="606"/>
      <c r="AB4" s="606"/>
      <c r="AC4" s="607"/>
      <c r="AD4" s="605" t="s">
        <v>209</v>
      </c>
      <c r="AE4" s="606"/>
      <c r="AF4" s="606"/>
      <c r="AG4" s="606"/>
      <c r="AH4" s="606"/>
      <c r="AI4" s="606"/>
      <c r="AJ4" s="606"/>
      <c r="AK4" s="607"/>
      <c r="AL4" s="605" t="s">
        <v>208</v>
      </c>
      <c r="AM4" s="606"/>
      <c r="AN4" s="606"/>
      <c r="AO4" s="607"/>
      <c r="AP4" s="608" t="s">
        <v>210</v>
      </c>
      <c r="AQ4" s="608"/>
      <c r="AR4" s="608"/>
      <c r="AS4" s="608"/>
      <c r="AT4" s="608"/>
      <c r="AU4" s="608"/>
      <c r="AV4" s="608"/>
      <c r="AW4" s="608"/>
      <c r="AX4" s="608"/>
      <c r="AY4" s="608"/>
      <c r="AZ4" s="608"/>
      <c r="BA4" s="608"/>
      <c r="BB4" s="608"/>
      <c r="BC4" s="608"/>
      <c r="BD4" s="608"/>
      <c r="BE4" s="608"/>
      <c r="BF4" s="608"/>
      <c r="BG4" s="608" t="s">
        <v>211</v>
      </c>
      <c r="BH4" s="608"/>
      <c r="BI4" s="608"/>
      <c r="BJ4" s="608"/>
      <c r="BK4" s="608"/>
      <c r="BL4" s="608"/>
      <c r="BM4" s="608"/>
      <c r="BN4" s="608"/>
      <c r="BO4" s="608" t="s">
        <v>208</v>
      </c>
      <c r="BP4" s="608"/>
      <c r="BQ4" s="608"/>
      <c r="BR4" s="608"/>
      <c r="BS4" s="608" t="s">
        <v>212</v>
      </c>
      <c r="BT4" s="608"/>
      <c r="BU4" s="608"/>
      <c r="BV4" s="608"/>
      <c r="BW4" s="608"/>
      <c r="BX4" s="608"/>
      <c r="BY4" s="608"/>
      <c r="BZ4" s="608"/>
      <c r="CA4" s="608"/>
      <c r="CB4" s="608"/>
      <c r="CD4" s="605" t="s">
        <v>213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214</v>
      </c>
      <c r="C5" s="610"/>
      <c r="D5" s="610"/>
      <c r="E5" s="610"/>
      <c r="F5" s="610"/>
      <c r="G5" s="610"/>
      <c r="H5" s="610"/>
      <c r="I5" s="610"/>
      <c r="J5" s="610"/>
      <c r="K5" s="610"/>
      <c r="L5" s="610"/>
      <c r="M5" s="610"/>
      <c r="N5" s="610"/>
      <c r="O5" s="610"/>
      <c r="P5" s="610"/>
      <c r="Q5" s="611"/>
      <c r="R5" s="612">
        <v>1155708</v>
      </c>
      <c r="S5" s="613"/>
      <c r="T5" s="613"/>
      <c r="U5" s="613"/>
      <c r="V5" s="613"/>
      <c r="W5" s="613"/>
      <c r="X5" s="613"/>
      <c r="Y5" s="614"/>
      <c r="Z5" s="615">
        <v>16.7</v>
      </c>
      <c r="AA5" s="615"/>
      <c r="AB5" s="615"/>
      <c r="AC5" s="615"/>
      <c r="AD5" s="616">
        <v>1155708</v>
      </c>
      <c r="AE5" s="616"/>
      <c r="AF5" s="616"/>
      <c r="AG5" s="616"/>
      <c r="AH5" s="616"/>
      <c r="AI5" s="616"/>
      <c r="AJ5" s="616"/>
      <c r="AK5" s="616"/>
      <c r="AL5" s="617">
        <v>34.6</v>
      </c>
      <c r="AM5" s="618"/>
      <c r="AN5" s="618"/>
      <c r="AO5" s="619"/>
      <c r="AP5" s="609" t="s">
        <v>215</v>
      </c>
      <c r="AQ5" s="610"/>
      <c r="AR5" s="610"/>
      <c r="AS5" s="610"/>
      <c r="AT5" s="610"/>
      <c r="AU5" s="610"/>
      <c r="AV5" s="610"/>
      <c r="AW5" s="610"/>
      <c r="AX5" s="610"/>
      <c r="AY5" s="610"/>
      <c r="AZ5" s="610"/>
      <c r="BA5" s="610"/>
      <c r="BB5" s="610"/>
      <c r="BC5" s="610"/>
      <c r="BD5" s="610"/>
      <c r="BE5" s="610"/>
      <c r="BF5" s="611"/>
      <c r="BG5" s="623">
        <v>1155708</v>
      </c>
      <c r="BH5" s="624"/>
      <c r="BI5" s="624"/>
      <c r="BJ5" s="624"/>
      <c r="BK5" s="624"/>
      <c r="BL5" s="624"/>
      <c r="BM5" s="624"/>
      <c r="BN5" s="625"/>
      <c r="BO5" s="626">
        <v>100</v>
      </c>
      <c r="BP5" s="626"/>
      <c r="BQ5" s="626"/>
      <c r="BR5" s="626"/>
      <c r="BS5" s="627" t="s">
        <v>122</v>
      </c>
      <c r="BT5" s="627"/>
      <c r="BU5" s="627"/>
      <c r="BV5" s="627"/>
      <c r="BW5" s="627"/>
      <c r="BX5" s="627"/>
      <c r="BY5" s="627"/>
      <c r="BZ5" s="627"/>
      <c r="CA5" s="627"/>
      <c r="CB5" s="631"/>
      <c r="CD5" s="605" t="s">
        <v>210</v>
      </c>
      <c r="CE5" s="606"/>
      <c r="CF5" s="606"/>
      <c r="CG5" s="606"/>
      <c r="CH5" s="606"/>
      <c r="CI5" s="606"/>
      <c r="CJ5" s="606"/>
      <c r="CK5" s="606"/>
      <c r="CL5" s="606"/>
      <c r="CM5" s="606"/>
      <c r="CN5" s="606"/>
      <c r="CO5" s="606"/>
      <c r="CP5" s="606"/>
      <c r="CQ5" s="607"/>
      <c r="CR5" s="605" t="s">
        <v>216</v>
      </c>
      <c r="CS5" s="606"/>
      <c r="CT5" s="606"/>
      <c r="CU5" s="606"/>
      <c r="CV5" s="606"/>
      <c r="CW5" s="606"/>
      <c r="CX5" s="606"/>
      <c r="CY5" s="607"/>
      <c r="CZ5" s="605" t="s">
        <v>208</v>
      </c>
      <c r="DA5" s="606"/>
      <c r="DB5" s="606"/>
      <c r="DC5" s="607"/>
      <c r="DD5" s="605" t="s">
        <v>217</v>
      </c>
      <c r="DE5" s="606"/>
      <c r="DF5" s="606"/>
      <c r="DG5" s="606"/>
      <c r="DH5" s="606"/>
      <c r="DI5" s="606"/>
      <c r="DJ5" s="606"/>
      <c r="DK5" s="606"/>
      <c r="DL5" s="606"/>
      <c r="DM5" s="606"/>
      <c r="DN5" s="606"/>
      <c r="DO5" s="606"/>
      <c r="DP5" s="607"/>
      <c r="DQ5" s="605" t="s">
        <v>218</v>
      </c>
      <c r="DR5" s="606"/>
      <c r="DS5" s="606"/>
      <c r="DT5" s="606"/>
      <c r="DU5" s="606"/>
      <c r="DV5" s="606"/>
      <c r="DW5" s="606"/>
      <c r="DX5" s="606"/>
      <c r="DY5" s="606"/>
      <c r="DZ5" s="606"/>
      <c r="EA5" s="606"/>
      <c r="EB5" s="606"/>
      <c r="EC5" s="607"/>
    </row>
    <row r="6" spans="2:143" ht="11.25" customHeight="1" x14ac:dyDescent="0.15">
      <c r="B6" s="620" t="s">
        <v>219</v>
      </c>
      <c r="C6" s="621"/>
      <c r="D6" s="621"/>
      <c r="E6" s="621"/>
      <c r="F6" s="621"/>
      <c r="G6" s="621"/>
      <c r="H6" s="621"/>
      <c r="I6" s="621"/>
      <c r="J6" s="621"/>
      <c r="K6" s="621"/>
      <c r="L6" s="621"/>
      <c r="M6" s="621"/>
      <c r="N6" s="621"/>
      <c r="O6" s="621"/>
      <c r="P6" s="621"/>
      <c r="Q6" s="622"/>
      <c r="R6" s="623">
        <v>35009</v>
      </c>
      <c r="S6" s="624"/>
      <c r="T6" s="624"/>
      <c r="U6" s="624"/>
      <c r="V6" s="624"/>
      <c r="W6" s="624"/>
      <c r="X6" s="624"/>
      <c r="Y6" s="625"/>
      <c r="Z6" s="626">
        <v>0.5</v>
      </c>
      <c r="AA6" s="626"/>
      <c r="AB6" s="626"/>
      <c r="AC6" s="626"/>
      <c r="AD6" s="627">
        <v>35009</v>
      </c>
      <c r="AE6" s="627"/>
      <c r="AF6" s="627"/>
      <c r="AG6" s="627"/>
      <c r="AH6" s="627"/>
      <c r="AI6" s="627"/>
      <c r="AJ6" s="627"/>
      <c r="AK6" s="627"/>
      <c r="AL6" s="628">
        <v>1</v>
      </c>
      <c r="AM6" s="629"/>
      <c r="AN6" s="629"/>
      <c r="AO6" s="630"/>
      <c r="AP6" s="620" t="s">
        <v>220</v>
      </c>
      <c r="AQ6" s="621"/>
      <c r="AR6" s="621"/>
      <c r="AS6" s="621"/>
      <c r="AT6" s="621"/>
      <c r="AU6" s="621"/>
      <c r="AV6" s="621"/>
      <c r="AW6" s="621"/>
      <c r="AX6" s="621"/>
      <c r="AY6" s="621"/>
      <c r="AZ6" s="621"/>
      <c r="BA6" s="621"/>
      <c r="BB6" s="621"/>
      <c r="BC6" s="621"/>
      <c r="BD6" s="621"/>
      <c r="BE6" s="621"/>
      <c r="BF6" s="622"/>
      <c r="BG6" s="623">
        <v>1155708</v>
      </c>
      <c r="BH6" s="624"/>
      <c r="BI6" s="624"/>
      <c r="BJ6" s="624"/>
      <c r="BK6" s="624"/>
      <c r="BL6" s="624"/>
      <c r="BM6" s="624"/>
      <c r="BN6" s="625"/>
      <c r="BO6" s="626">
        <v>100</v>
      </c>
      <c r="BP6" s="626"/>
      <c r="BQ6" s="626"/>
      <c r="BR6" s="626"/>
      <c r="BS6" s="627" t="s">
        <v>122</v>
      </c>
      <c r="BT6" s="627"/>
      <c r="BU6" s="627"/>
      <c r="BV6" s="627"/>
      <c r="BW6" s="627"/>
      <c r="BX6" s="627"/>
      <c r="BY6" s="627"/>
      <c r="BZ6" s="627"/>
      <c r="CA6" s="627"/>
      <c r="CB6" s="631"/>
      <c r="CD6" s="609" t="s">
        <v>221</v>
      </c>
      <c r="CE6" s="610"/>
      <c r="CF6" s="610"/>
      <c r="CG6" s="610"/>
      <c r="CH6" s="610"/>
      <c r="CI6" s="610"/>
      <c r="CJ6" s="610"/>
      <c r="CK6" s="610"/>
      <c r="CL6" s="610"/>
      <c r="CM6" s="610"/>
      <c r="CN6" s="610"/>
      <c r="CO6" s="610"/>
      <c r="CP6" s="610"/>
      <c r="CQ6" s="611"/>
      <c r="CR6" s="623">
        <v>72996</v>
      </c>
      <c r="CS6" s="624"/>
      <c r="CT6" s="624"/>
      <c r="CU6" s="624"/>
      <c r="CV6" s="624"/>
      <c r="CW6" s="624"/>
      <c r="CX6" s="624"/>
      <c r="CY6" s="625"/>
      <c r="CZ6" s="617">
        <v>1.1000000000000001</v>
      </c>
      <c r="DA6" s="618"/>
      <c r="DB6" s="618"/>
      <c r="DC6" s="634"/>
      <c r="DD6" s="632" t="s">
        <v>122</v>
      </c>
      <c r="DE6" s="624"/>
      <c r="DF6" s="624"/>
      <c r="DG6" s="624"/>
      <c r="DH6" s="624"/>
      <c r="DI6" s="624"/>
      <c r="DJ6" s="624"/>
      <c r="DK6" s="624"/>
      <c r="DL6" s="624"/>
      <c r="DM6" s="624"/>
      <c r="DN6" s="624"/>
      <c r="DO6" s="624"/>
      <c r="DP6" s="625"/>
      <c r="DQ6" s="632">
        <v>72996</v>
      </c>
      <c r="DR6" s="624"/>
      <c r="DS6" s="624"/>
      <c r="DT6" s="624"/>
      <c r="DU6" s="624"/>
      <c r="DV6" s="624"/>
      <c r="DW6" s="624"/>
      <c r="DX6" s="624"/>
      <c r="DY6" s="624"/>
      <c r="DZ6" s="624"/>
      <c r="EA6" s="624"/>
      <c r="EB6" s="624"/>
      <c r="EC6" s="633"/>
    </row>
    <row r="7" spans="2:143" ht="11.25" customHeight="1" x14ac:dyDescent="0.15">
      <c r="B7" s="620" t="s">
        <v>222</v>
      </c>
      <c r="C7" s="621"/>
      <c r="D7" s="621"/>
      <c r="E7" s="621"/>
      <c r="F7" s="621"/>
      <c r="G7" s="621"/>
      <c r="H7" s="621"/>
      <c r="I7" s="621"/>
      <c r="J7" s="621"/>
      <c r="K7" s="621"/>
      <c r="L7" s="621"/>
      <c r="M7" s="621"/>
      <c r="N7" s="621"/>
      <c r="O7" s="621"/>
      <c r="P7" s="621"/>
      <c r="Q7" s="622"/>
      <c r="R7" s="623">
        <v>361</v>
      </c>
      <c r="S7" s="624"/>
      <c r="T7" s="624"/>
      <c r="U7" s="624"/>
      <c r="V7" s="624"/>
      <c r="W7" s="624"/>
      <c r="X7" s="624"/>
      <c r="Y7" s="625"/>
      <c r="Z7" s="626">
        <v>0</v>
      </c>
      <c r="AA7" s="626"/>
      <c r="AB7" s="626"/>
      <c r="AC7" s="626"/>
      <c r="AD7" s="627">
        <v>361</v>
      </c>
      <c r="AE7" s="627"/>
      <c r="AF7" s="627"/>
      <c r="AG7" s="627"/>
      <c r="AH7" s="627"/>
      <c r="AI7" s="627"/>
      <c r="AJ7" s="627"/>
      <c r="AK7" s="627"/>
      <c r="AL7" s="628">
        <v>0</v>
      </c>
      <c r="AM7" s="629"/>
      <c r="AN7" s="629"/>
      <c r="AO7" s="630"/>
      <c r="AP7" s="620" t="s">
        <v>223</v>
      </c>
      <c r="AQ7" s="621"/>
      <c r="AR7" s="621"/>
      <c r="AS7" s="621"/>
      <c r="AT7" s="621"/>
      <c r="AU7" s="621"/>
      <c r="AV7" s="621"/>
      <c r="AW7" s="621"/>
      <c r="AX7" s="621"/>
      <c r="AY7" s="621"/>
      <c r="AZ7" s="621"/>
      <c r="BA7" s="621"/>
      <c r="BB7" s="621"/>
      <c r="BC7" s="621"/>
      <c r="BD7" s="621"/>
      <c r="BE7" s="621"/>
      <c r="BF7" s="622"/>
      <c r="BG7" s="623">
        <v>541824</v>
      </c>
      <c r="BH7" s="624"/>
      <c r="BI7" s="624"/>
      <c r="BJ7" s="624"/>
      <c r="BK7" s="624"/>
      <c r="BL7" s="624"/>
      <c r="BM7" s="624"/>
      <c r="BN7" s="625"/>
      <c r="BO7" s="626">
        <v>46.9</v>
      </c>
      <c r="BP7" s="626"/>
      <c r="BQ7" s="626"/>
      <c r="BR7" s="626"/>
      <c r="BS7" s="627" t="s">
        <v>122</v>
      </c>
      <c r="BT7" s="627"/>
      <c r="BU7" s="627"/>
      <c r="BV7" s="627"/>
      <c r="BW7" s="627"/>
      <c r="BX7" s="627"/>
      <c r="BY7" s="627"/>
      <c r="BZ7" s="627"/>
      <c r="CA7" s="627"/>
      <c r="CB7" s="631"/>
      <c r="CD7" s="620" t="s">
        <v>224</v>
      </c>
      <c r="CE7" s="621"/>
      <c r="CF7" s="621"/>
      <c r="CG7" s="621"/>
      <c r="CH7" s="621"/>
      <c r="CI7" s="621"/>
      <c r="CJ7" s="621"/>
      <c r="CK7" s="621"/>
      <c r="CL7" s="621"/>
      <c r="CM7" s="621"/>
      <c r="CN7" s="621"/>
      <c r="CO7" s="621"/>
      <c r="CP7" s="621"/>
      <c r="CQ7" s="622"/>
      <c r="CR7" s="623">
        <v>1554805</v>
      </c>
      <c r="CS7" s="624"/>
      <c r="CT7" s="624"/>
      <c r="CU7" s="624"/>
      <c r="CV7" s="624"/>
      <c r="CW7" s="624"/>
      <c r="CX7" s="624"/>
      <c r="CY7" s="625"/>
      <c r="CZ7" s="626">
        <v>23.6</v>
      </c>
      <c r="DA7" s="626"/>
      <c r="DB7" s="626"/>
      <c r="DC7" s="626"/>
      <c r="DD7" s="632">
        <v>3802</v>
      </c>
      <c r="DE7" s="624"/>
      <c r="DF7" s="624"/>
      <c r="DG7" s="624"/>
      <c r="DH7" s="624"/>
      <c r="DI7" s="624"/>
      <c r="DJ7" s="624"/>
      <c r="DK7" s="624"/>
      <c r="DL7" s="624"/>
      <c r="DM7" s="624"/>
      <c r="DN7" s="624"/>
      <c r="DO7" s="624"/>
      <c r="DP7" s="625"/>
      <c r="DQ7" s="632">
        <v>514851</v>
      </c>
      <c r="DR7" s="624"/>
      <c r="DS7" s="624"/>
      <c r="DT7" s="624"/>
      <c r="DU7" s="624"/>
      <c r="DV7" s="624"/>
      <c r="DW7" s="624"/>
      <c r="DX7" s="624"/>
      <c r="DY7" s="624"/>
      <c r="DZ7" s="624"/>
      <c r="EA7" s="624"/>
      <c r="EB7" s="624"/>
      <c r="EC7" s="633"/>
    </row>
    <row r="8" spans="2:143" ht="11.25" customHeight="1" x14ac:dyDescent="0.15">
      <c r="B8" s="620" t="s">
        <v>225</v>
      </c>
      <c r="C8" s="621"/>
      <c r="D8" s="621"/>
      <c r="E8" s="621"/>
      <c r="F8" s="621"/>
      <c r="G8" s="621"/>
      <c r="H8" s="621"/>
      <c r="I8" s="621"/>
      <c r="J8" s="621"/>
      <c r="K8" s="621"/>
      <c r="L8" s="621"/>
      <c r="M8" s="621"/>
      <c r="N8" s="621"/>
      <c r="O8" s="621"/>
      <c r="P8" s="621"/>
      <c r="Q8" s="622"/>
      <c r="R8" s="623">
        <v>4216</v>
      </c>
      <c r="S8" s="624"/>
      <c r="T8" s="624"/>
      <c r="U8" s="624"/>
      <c r="V8" s="624"/>
      <c r="W8" s="624"/>
      <c r="X8" s="624"/>
      <c r="Y8" s="625"/>
      <c r="Z8" s="626">
        <v>0.1</v>
      </c>
      <c r="AA8" s="626"/>
      <c r="AB8" s="626"/>
      <c r="AC8" s="626"/>
      <c r="AD8" s="627">
        <v>4216</v>
      </c>
      <c r="AE8" s="627"/>
      <c r="AF8" s="627"/>
      <c r="AG8" s="627"/>
      <c r="AH8" s="627"/>
      <c r="AI8" s="627"/>
      <c r="AJ8" s="627"/>
      <c r="AK8" s="627"/>
      <c r="AL8" s="628">
        <v>0.1</v>
      </c>
      <c r="AM8" s="629"/>
      <c r="AN8" s="629"/>
      <c r="AO8" s="630"/>
      <c r="AP8" s="620" t="s">
        <v>226</v>
      </c>
      <c r="AQ8" s="621"/>
      <c r="AR8" s="621"/>
      <c r="AS8" s="621"/>
      <c r="AT8" s="621"/>
      <c r="AU8" s="621"/>
      <c r="AV8" s="621"/>
      <c r="AW8" s="621"/>
      <c r="AX8" s="621"/>
      <c r="AY8" s="621"/>
      <c r="AZ8" s="621"/>
      <c r="BA8" s="621"/>
      <c r="BB8" s="621"/>
      <c r="BC8" s="621"/>
      <c r="BD8" s="621"/>
      <c r="BE8" s="621"/>
      <c r="BF8" s="622"/>
      <c r="BG8" s="623">
        <v>17199</v>
      </c>
      <c r="BH8" s="624"/>
      <c r="BI8" s="624"/>
      <c r="BJ8" s="624"/>
      <c r="BK8" s="624"/>
      <c r="BL8" s="624"/>
      <c r="BM8" s="624"/>
      <c r="BN8" s="625"/>
      <c r="BO8" s="626">
        <v>1.5</v>
      </c>
      <c r="BP8" s="626"/>
      <c r="BQ8" s="626"/>
      <c r="BR8" s="626"/>
      <c r="BS8" s="627" t="s">
        <v>122</v>
      </c>
      <c r="BT8" s="627"/>
      <c r="BU8" s="627"/>
      <c r="BV8" s="627"/>
      <c r="BW8" s="627"/>
      <c r="BX8" s="627"/>
      <c r="BY8" s="627"/>
      <c r="BZ8" s="627"/>
      <c r="CA8" s="627"/>
      <c r="CB8" s="631"/>
      <c r="CD8" s="620" t="s">
        <v>227</v>
      </c>
      <c r="CE8" s="621"/>
      <c r="CF8" s="621"/>
      <c r="CG8" s="621"/>
      <c r="CH8" s="621"/>
      <c r="CI8" s="621"/>
      <c r="CJ8" s="621"/>
      <c r="CK8" s="621"/>
      <c r="CL8" s="621"/>
      <c r="CM8" s="621"/>
      <c r="CN8" s="621"/>
      <c r="CO8" s="621"/>
      <c r="CP8" s="621"/>
      <c r="CQ8" s="622"/>
      <c r="CR8" s="623">
        <v>1916466</v>
      </c>
      <c r="CS8" s="624"/>
      <c r="CT8" s="624"/>
      <c r="CU8" s="624"/>
      <c r="CV8" s="624"/>
      <c r="CW8" s="624"/>
      <c r="CX8" s="624"/>
      <c r="CY8" s="625"/>
      <c r="CZ8" s="626">
        <v>29.1</v>
      </c>
      <c r="DA8" s="626"/>
      <c r="DB8" s="626"/>
      <c r="DC8" s="626"/>
      <c r="DD8" s="632">
        <v>3061</v>
      </c>
      <c r="DE8" s="624"/>
      <c r="DF8" s="624"/>
      <c r="DG8" s="624"/>
      <c r="DH8" s="624"/>
      <c r="DI8" s="624"/>
      <c r="DJ8" s="624"/>
      <c r="DK8" s="624"/>
      <c r="DL8" s="624"/>
      <c r="DM8" s="624"/>
      <c r="DN8" s="624"/>
      <c r="DO8" s="624"/>
      <c r="DP8" s="625"/>
      <c r="DQ8" s="632">
        <v>941486</v>
      </c>
      <c r="DR8" s="624"/>
      <c r="DS8" s="624"/>
      <c r="DT8" s="624"/>
      <c r="DU8" s="624"/>
      <c r="DV8" s="624"/>
      <c r="DW8" s="624"/>
      <c r="DX8" s="624"/>
      <c r="DY8" s="624"/>
      <c r="DZ8" s="624"/>
      <c r="EA8" s="624"/>
      <c r="EB8" s="624"/>
      <c r="EC8" s="633"/>
    </row>
    <row r="9" spans="2:143" ht="11.25" customHeight="1" x14ac:dyDescent="0.15">
      <c r="B9" s="620" t="s">
        <v>228</v>
      </c>
      <c r="C9" s="621"/>
      <c r="D9" s="621"/>
      <c r="E9" s="621"/>
      <c r="F9" s="621"/>
      <c r="G9" s="621"/>
      <c r="H9" s="621"/>
      <c r="I9" s="621"/>
      <c r="J9" s="621"/>
      <c r="K9" s="621"/>
      <c r="L9" s="621"/>
      <c r="M9" s="621"/>
      <c r="N9" s="621"/>
      <c r="O9" s="621"/>
      <c r="P9" s="621"/>
      <c r="Q9" s="622"/>
      <c r="R9" s="623">
        <v>4766</v>
      </c>
      <c r="S9" s="624"/>
      <c r="T9" s="624"/>
      <c r="U9" s="624"/>
      <c r="V9" s="624"/>
      <c r="W9" s="624"/>
      <c r="X9" s="624"/>
      <c r="Y9" s="625"/>
      <c r="Z9" s="626">
        <v>0.1</v>
      </c>
      <c r="AA9" s="626"/>
      <c r="AB9" s="626"/>
      <c r="AC9" s="626"/>
      <c r="AD9" s="627">
        <v>4766</v>
      </c>
      <c r="AE9" s="627"/>
      <c r="AF9" s="627"/>
      <c r="AG9" s="627"/>
      <c r="AH9" s="627"/>
      <c r="AI9" s="627"/>
      <c r="AJ9" s="627"/>
      <c r="AK9" s="627"/>
      <c r="AL9" s="628">
        <v>0.1</v>
      </c>
      <c r="AM9" s="629"/>
      <c r="AN9" s="629"/>
      <c r="AO9" s="630"/>
      <c r="AP9" s="620" t="s">
        <v>229</v>
      </c>
      <c r="AQ9" s="621"/>
      <c r="AR9" s="621"/>
      <c r="AS9" s="621"/>
      <c r="AT9" s="621"/>
      <c r="AU9" s="621"/>
      <c r="AV9" s="621"/>
      <c r="AW9" s="621"/>
      <c r="AX9" s="621"/>
      <c r="AY9" s="621"/>
      <c r="AZ9" s="621"/>
      <c r="BA9" s="621"/>
      <c r="BB9" s="621"/>
      <c r="BC9" s="621"/>
      <c r="BD9" s="621"/>
      <c r="BE9" s="621"/>
      <c r="BF9" s="622"/>
      <c r="BG9" s="623">
        <v>418084</v>
      </c>
      <c r="BH9" s="624"/>
      <c r="BI9" s="624"/>
      <c r="BJ9" s="624"/>
      <c r="BK9" s="624"/>
      <c r="BL9" s="624"/>
      <c r="BM9" s="624"/>
      <c r="BN9" s="625"/>
      <c r="BO9" s="626">
        <v>36.200000000000003</v>
      </c>
      <c r="BP9" s="626"/>
      <c r="BQ9" s="626"/>
      <c r="BR9" s="626"/>
      <c r="BS9" s="627" t="s">
        <v>122</v>
      </c>
      <c r="BT9" s="627"/>
      <c r="BU9" s="627"/>
      <c r="BV9" s="627"/>
      <c r="BW9" s="627"/>
      <c r="BX9" s="627"/>
      <c r="BY9" s="627"/>
      <c r="BZ9" s="627"/>
      <c r="CA9" s="627"/>
      <c r="CB9" s="631"/>
      <c r="CD9" s="620" t="s">
        <v>230</v>
      </c>
      <c r="CE9" s="621"/>
      <c r="CF9" s="621"/>
      <c r="CG9" s="621"/>
      <c r="CH9" s="621"/>
      <c r="CI9" s="621"/>
      <c r="CJ9" s="621"/>
      <c r="CK9" s="621"/>
      <c r="CL9" s="621"/>
      <c r="CM9" s="621"/>
      <c r="CN9" s="621"/>
      <c r="CO9" s="621"/>
      <c r="CP9" s="621"/>
      <c r="CQ9" s="622"/>
      <c r="CR9" s="623">
        <v>417718</v>
      </c>
      <c r="CS9" s="624"/>
      <c r="CT9" s="624"/>
      <c r="CU9" s="624"/>
      <c r="CV9" s="624"/>
      <c r="CW9" s="624"/>
      <c r="CX9" s="624"/>
      <c r="CY9" s="625"/>
      <c r="CZ9" s="626">
        <v>6.3</v>
      </c>
      <c r="DA9" s="626"/>
      <c r="DB9" s="626"/>
      <c r="DC9" s="626"/>
      <c r="DD9" s="632" t="s">
        <v>122</v>
      </c>
      <c r="DE9" s="624"/>
      <c r="DF9" s="624"/>
      <c r="DG9" s="624"/>
      <c r="DH9" s="624"/>
      <c r="DI9" s="624"/>
      <c r="DJ9" s="624"/>
      <c r="DK9" s="624"/>
      <c r="DL9" s="624"/>
      <c r="DM9" s="624"/>
      <c r="DN9" s="624"/>
      <c r="DO9" s="624"/>
      <c r="DP9" s="625"/>
      <c r="DQ9" s="632">
        <v>310220</v>
      </c>
      <c r="DR9" s="624"/>
      <c r="DS9" s="624"/>
      <c r="DT9" s="624"/>
      <c r="DU9" s="624"/>
      <c r="DV9" s="624"/>
      <c r="DW9" s="624"/>
      <c r="DX9" s="624"/>
      <c r="DY9" s="624"/>
      <c r="DZ9" s="624"/>
      <c r="EA9" s="624"/>
      <c r="EB9" s="624"/>
      <c r="EC9" s="633"/>
    </row>
    <row r="10" spans="2:143" ht="11.25" customHeight="1" x14ac:dyDescent="0.15">
      <c r="B10" s="620" t="s">
        <v>231</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232</v>
      </c>
      <c r="AQ10" s="621"/>
      <c r="AR10" s="621"/>
      <c r="AS10" s="621"/>
      <c r="AT10" s="621"/>
      <c r="AU10" s="621"/>
      <c r="AV10" s="621"/>
      <c r="AW10" s="621"/>
      <c r="AX10" s="621"/>
      <c r="AY10" s="621"/>
      <c r="AZ10" s="621"/>
      <c r="BA10" s="621"/>
      <c r="BB10" s="621"/>
      <c r="BC10" s="621"/>
      <c r="BD10" s="621"/>
      <c r="BE10" s="621"/>
      <c r="BF10" s="622"/>
      <c r="BG10" s="623">
        <v>27498</v>
      </c>
      <c r="BH10" s="624"/>
      <c r="BI10" s="624"/>
      <c r="BJ10" s="624"/>
      <c r="BK10" s="624"/>
      <c r="BL10" s="624"/>
      <c r="BM10" s="624"/>
      <c r="BN10" s="625"/>
      <c r="BO10" s="626">
        <v>2.4</v>
      </c>
      <c r="BP10" s="626"/>
      <c r="BQ10" s="626"/>
      <c r="BR10" s="626"/>
      <c r="BS10" s="627" t="s">
        <v>122</v>
      </c>
      <c r="BT10" s="627"/>
      <c r="BU10" s="627"/>
      <c r="BV10" s="627"/>
      <c r="BW10" s="627"/>
      <c r="BX10" s="627"/>
      <c r="BY10" s="627"/>
      <c r="BZ10" s="627"/>
      <c r="CA10" s="627"/>
      <c r="CB10" s="631"/>
      <c r="CD10" s="620" t="s">
        <v>233</v>
      </c>
      <c r="CE10" s="621"/>
      <c r="CF10" s="621"/>
      <c r="CG10" s="621"/>
      <c r="CH10" s="621"/>
      <c r="CI10" s="621"/>
      <c r="CJ10" s="621"/>
      <c r="CK10" s="621"/>
      <c r="CL10" s="621"/>
      <c r="CM10" s="621"/>
      <c r="CN10" s="621"/>
      <c r="CO10" s="621"/>
      <c r="CP10" s="621"/>
      <c r="CQ10" s="622"/>
      <c r="CR10" s="623">
        <v>5000</v>
      </c>
      <c r="CS10" s="624"/>
      <c r="CT10" s="624"/>
      <c r="CU10" s="624"/>
      <c r="CV10" s="624"/>
      <c r="CW10" s="624"/>
      <c r="CX10" s="624"/>
      <c r="CY10" s="625"/>
      <c r="CZ10" s="626">
        <v>0.1</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x14ac:dyDescent="0.15">
      <c r="B11" s="620" t="s">
        <v>234</v>
      </c>
      <c r="C11" s="621"/>
      <c r="D11" s="621"/>
      <c r="E11" s="621"/>
      <c r="F11" s="621"/>
      <c r="G11" s="621"/>
      <c r="H11" s="621"/>
      <c r="I11" s="621"/>
      <c r="J11" s="621"/>
      <c r="K11" s="621"/>
      <c r="L11" s="621"/>
      <c r="M11" s="621"/>
      <c r="N11" s="621"/>
      <c r="O11" s="621"/>
      <c r="P11" s="621"/>
      <c r="Q11" s="622"/>
      <c r="R11" s="623">
        <v>224814</v>
      </c>
      <c r="S11" s="624"/>
      <c r="T11" s="624"/>
      <c r="U11" s="624"/>
      <c r="V11" s="624"/>
      <c r="W11" s="624"/>
      <c r="X11" s="624"/>
      <c r="Y11" s="625"/>
      <c r="Z11" s="628">
        <v>3.3</v>
      </c>
      <c r="AA11" s="629"/>
      <c r="AB11" s="629"/>
      <c r="AC11" s="635"/>
      <c r="AD11" s="632">
        <v>224814</v>
      </c>
      <c r="AE11" s="624"/>
      <c r="AF11" s="624"/>
      <c r="AG11" s="624"/>
      <c r="AH11" s="624"/>
      <c r="AI11" s="624"/>
      <c r="AJ11" s="624"/>
      <c r="AK11" s="625"/>
      <c r="AL11" s="628">
        <v>6.7</v>
      </c>
      <c r="AM11" s="629"/>
      <c r="AN11" s="629"/>
      <c r="AO11" s="630"/>
      <c r="AP11" s="620" t="s">
        <v>235</v>
      </c>
      <c r="AQ11" s="621"/>
      <c r="AR11" s="621"/>
      <c r="AS11" s="621"/>
      <c r="AT11" s="621"/>
      <c r="AU11" s="621"/>
      <c r="AV11" s="621"/>
      <c r="AW11" s="621"/>
      <c r="AX11" s="621"/>
      <c r="AY11" s="621"/>
      <c r="AZ11" s="621"/>
      <c r="BA11" s="621"/>
      <c r="BB11" s="621"/>
      <c r="BC11" s="621"/>
      <c r="BD11" s="621"/>
      <c r="BE11" s="621"/>
      <c r="BF11" s="622"/>
      <c r="BG11" s="623">
        <v>79043</v>
      </c>
      <c r="BH11" s="624"/>
      <c r="BI11" s="624"/>
      <c r="BJ11" s="624"/>
      <c r="BK11" s="624"/>
      <c r="BL11" s="624"/>
      <c r="BM11" s="624"/>
      <c r="BN11" s="625"/>
      <c r="BO11" s="626">
        <v>6.8</v>
      </c>
      <c r="BP11" s="626"/>
      <c r="BQ11" s="626"/>
      <c r="BR11" s="626"/>
      <c r="BS11" s="627" t="s">
        <v>122</v>
      </c>
      <c r="BT11" s="627"/>
      <c r="BU11" s="627"/>
      <c r="BV11" s="627"/>
      <c r="BW11" s="627"/>
      <c r="BX11" s="627"/>
      <c r="BY11" s="627"/>
      <c r="BZ11" s="627"/>
      <c r="CA11" s="627"/>
      <c r="CB11" s="631"/>
      <c r="CD11" s="620" t="s">
        <v>236</v>
      </c>
      <c r="CE11" s="621"/>
      <c r="CF11" s="621"/>
      <c r="CG11" s="621"/>
      <c r="CH11" s="621"/>
      <c r="CI11" s="621"/>
      <c r="CJ11" s="621"/>
      <c r="CK11" s="621"/>
      <c r="CL11" s="621"/>
      <c r="CM11" s="621"/>
      <c r="CN11" s="621"/>
      <c r="CO11" s="621"/>
      <c r="CP11" s="621"/>
      <c r="CQ11" s="622"/>
      <c r="CR11" s="623">
        <v>613830</v>
      </c>
      <c r="CS11" s="624"/>
      <c r="CT11" s="624"/>
      <c r="CU11" s="624"/>
      <c r="CV11" s="624"/>
      <c r="CW11" s="624"/>
      <c r="CX11" s="624"/>
      <c r="CY11" s="625"/>
      <c r="CZ11" s="626">
        <v>9.3000000000000007</v>
      </c>
      <c r="DA11" s="626"/>
      <c r="DB11" s="626"/>
      <c r="DC11" s="626"/>
      <c r="DD11" s="632">
        <v>191523</v>
      </c>
      <c r="DE11" s="624"/>
      <c r="DF11" s="624"/>
      <c r="DG11" s="624"/>
      <c r="DH11" s="624"/>
      <c r="DI11" s="624"/>
      <c r="DJ11" s="624"/>
      <c r="DK11" s="624"/>
      <c r="DL11" s="624"/>
      <c r="DM11" s="624"/>
      <c r="DN11" s="624"/>
      <c r="DO11" s="624"/>
      <c r="DP11" s="625"/>
      <c r="DQ11" s="632">
        <v>217806</v>
      </c>
      <c r="DR11" s="624"/>
      <c r="DS11" s="624"/>
      <c r="DT11" s="624"/>
      <c r="DU11" s="624"/>
      <c r="DV11" s="624"/>
      <c r="DW11" s="624"/>
      <c r="DX11" s="624"/>
      <c r="DY11" s="624"/>
      <c r="DZ11" s="624"/>
      <c r="EA11" s="624"/>
      <c r="EB11" s="624"/>
      <c r="EC11" s="633"/>
    </row>
    <row r="12" spans="2:143" ht="11.25" customHeight="1" x14ac:dyDescent="0.15">
      <c r="B12" s="620" t="s">
        <v>237</v>
      </c>
      <c r="C12" s="621"/>
      <c r="D12" s="621"/>
      <c r="E12" s="621"/>
      <c r="F12" s="621"/>
      <c r="G12" s="621"/>
      <c r="H12" s="621"/>
      <c r="I12" s="621"/>
      <c r="J12" s="621"/>
      <c r="K12" s="621"/>
      <c r="L12" s="621"/>
      <c r="M12" s="621"/>
      <c r="N12" s="621"/>
      <c r="O12" s="621"/>
      <c r="P12" s="621"/>
      <c r="Q12" s="622"/>
      <c r="R12" s="623">
        <v>18530</v>
      </c>
      <c r="S12" s="624"/>
      <c r="T12" s="624"/>
      <c r="U12" s="624"/>
      <c r="V12" s="624"/>
      <c r="W12" s="624"/>
      <c r="X12" s="624"/>
      <c r="Y12" s="625"/>
      <c r="Z12" s="626">
        <v>0.3</v>
      </c>
      <c r="AA12" s="626"/>
      <c r="AB12" s="626"/>
      <c r="AC12" s="626"/>
      <c r="AD12" s="627">
        <v>18530</v>
      </c>
      <c r="AE12" s="627"/>
      <c r="AF12" s="627"/>
      <c r="AG12" s="627"/>
      <c r="AH12" s="627"/>
      <c r="AI12" s="627"/>
      <c r="AJ12" s="627"/>
      <c r="AK12" s="627"/>
      <c r="AL12" s="628">
        <v>0.6</v>
      </c>
      <c r="AM12" s="629"/>
      <c r="AN12" s="629"/>
      <c r="AO12" s="630"/>
      <c r="AP12" s="620" t="s">
        <v>238</v>
      </c>
      <c r="AQ12" s="621"/>
      <c r="AR12" s="621"/>
      <c r="AS12" s="621"/>
      <c r="AT12" s="621"/>
      <c r="AU12" s="621"/>
      <c r="AV12" s="621"/>
      <c r="AW12" s="621"/>
      <c r="AX12" s="621"/>
      <c r="AY12" s="621"/>
      <c r="AZ12" s="621"/>
      <c r="BA12" s="621"/>
      <c r="BB12" s="621"/>
      <c r="BC12" s="621"/>
      <c r="BD12" s="621"/>
      <c r="BE12" s="621"/>
      <c r="BF12" s="622"/>
      <c r="BG12" s="623">
        <v>506429</v>
      </c>
      <c r="BH12" s="624"/>
      <c r="BI12" s="624"/>
      <c r="BJ12" s="624"/>
      <c r="BK12" s="624"/>
      <c r="BL12" s="624"/>
      <c r="BM12" s="624"/>
      <c r="BN12" s="625"/>
      <c r="BO12" s="626">
        <v>43.8</v>
      </c>
      <c r="BP12" s="626"/>
      <c r="BQ12" s="626"/>
      <c r="BR12" s="626"/>
      <c r="BS12" s="627" t="s">
        <v>122</v>
      </c>
      <c r="BT12" s="627"/>
      <c r="BU12" s="627"/>
      <c r="BV12" s="627"/>
      <c r="BW12" s="627"/>
      <c r="BX12" s="627"/>
      <c r="BY12" s="627"/>
      <c r="BZ12" s="627"/>
      <c r="CA12" s="627"/>
      <c r="CB12" s="631"/>
      <c r="CD12" s="620" t="s">
        <v>239</v>
      </c>
      <c r="CE12" s="621"/>
      <c r="CF12" s="621"/>
      <c r="CG12" s="621"/>
      <c r="CH12" s="621"/>
      <c r="CI12" s="621"/>
      <c r="CJ12" s="621"/>
      <c r="CK12" s="621"/>
      <c r="CL12" s="621"/>
      <c r="CM12" s="621"/>
      <c r="CN12" s="621"/>
      <c r="CO12" s="621"/>
      <c r="CP12" s="621"/>
      <c r="CQ12" s="622"/>
      <c r="CR12" s="623">
        <v>138891</v>
      </c>
      <c r="CS12" s="624"/>
      <c r="CT12" s="624"/>
      <c r="CU12" s="624"/>
      <c r="CV12" s="624"/>
      <c r="CW12" s="624"/>
      <c r="CX12" s="624"/>
      <c r="CY12" s="625"/>
      <c r="CZ12" s="626">
        <v>2.1</v>
      </c>
      <c r="DA12" s="626"/>
      <c r="DB12" s="626"/>
      <c r="DC12" s="626"/>
      <c r="DD12" s="632" t="s">
        <v>122</v>
      </c>
      <c r="DE12" s="624"/>
      <c r="DF12" s="624"/>
      <c r="DG12" s="624"/>
      <c r="DH12" s="624"/>
      <c r="DI12" s="624"/>
      <c r="DJ12" s="624"/>
      <c r="DK12" s="624"/>
      <c r="DL12" s="624"/>
      <c r="DM12" s="624"/>
      <c r="DN12" s="624"/>
      <c r="DO12" s="624"/>
      <c r="DP12" s="625"/>
      <c r="DQ12" s="632">
        <v>99557</v>
      </c>
      <c r="DR12" s="624"/>
      <c r="DS12" s="624"/>
      <c r="DT12" s="624"/>
      <c r="DU12" s="624"/>
      <c r="DV12" s="624"/>
      <c r="DW12" s="624"/>
      <c r="DX12" s="624"/>
      <c r="DY12" s="624"/>
      <c r="DZ12" s="624"/>
      <c r="EA12" s="624"/>
      <c r="EB12" s="624"/>
      <c r="EC12" s="633"/>
    </row>
    <row r="13" spans="2:143" ht="11.25" customHeight="1" x14ac:dyDescent="0.15">
      <c r="B13" s="620" t="s">
        <v>240</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241</v>
      </c>
      <c r="AQ13" s="621"/>
      <c r="AR13" s="621"/>
      <c r="AS13" s="621"/>
      <c r="AT13" s="621"/>
      <c r="AU13" s="621"/>
      <c r="AV13" s="621"/>
      <c r="AW13" s="621"/>
      <c r="AX13" s="621"/>
      <c r="AY13" s="621"/>
      <c r="AZ13" s="621"/>
      <c r="BA13" s="621"/>
      <c r="BB13" s="621"/>
      <c r="BC13" s="621"/>
      <c r="BD13" s="621"/>
      <c r="BE13" s="621"/>
      <c r="BF13" s="622"/>
      <c r="BG13" s="623">
        <v>506429</v>
      </c>
      <c r="BH13" s="624"/>
      <c r="BI13" s="624"/>
      <c r="BJ13" s="624"/>
      <c r="BK13" s="624"/>
      <c r="BL13" s="624"/>
      <c r="BM13" s="624"/>
      <c r="BN13" s="625"/>
      <c r="BO13" s="626">
        <v>43.8</v>
      </c>
      <c r="BP13" s="626"/>
      <c r="BQ13" s="626"/>
      <c r="BR13" s="626"/>
      <c r="BS13" s="627" t="s">
        <v>122</v>
      </c>
      <c r="BT13" s="627"/>
      <c r="BU13" s="627"/>
      <c r="BV13" s="627"/>
      <c r="BW13" s="627"/>
      <c r="BX13" s="627"/>
      <c r="BY13" s="627"/>
      <c r="BZ13" s="627"/>
      <c r="CA13" s="627"/>
      <c r="CB13" s="631"/>
      <c r="CD13" s="620" t="s">
        <v>242</v>
      </c>
      <c r="CE13" s="621"/>
      <c r="CF13" s="621"/>
      <c r="CG13" s="621"/>
      <c r="CH13" s="621"/>
      <c r="CI13" s="621"/>
      <c r="CJ13" s="621"/>
      <c r="CK13" s="621"/>
      <c r="CL13" s="621"/>
      <c r="CM13" s="621"/>
      <c r="CN13" s="621"/>
      <c r="CO13" s="621"/>
      <c r="CP13" s="621"/>
      <c r="CQ13" s="622"/>
      <c r="CR13" s="623">
        <v>698821</v>
      </c>
      <c r="CS13" s="624"/>
      <c r="CT13" s="624"/>
      <c r="CU13" s="624"/>
      <c r="CV13" s="624"/>
      <c r="CW13" s="624"/>
      <c r="CX13" s="624"/>
      <c r="CY13" s="625"/>
      <c r="CZ13" s="626">
        <v>10.6</v>
      </c>
      <c r="DA13" s="626"/>
      <c r="DB13" s="626"/>
      <c r="DC13" s="626"/>
      <c r="DD13" s="632">
        <v>158894</v>
      </c>
      <c r="DE13" s="624"/>
      <c r="DF13" s="624"/>
      <c r="DG13" s="624"/>
      <c r="DH13" s="624"/>
      <c r="DI13" s="624"/>
      <c r="DJ13" s="624"/>
      <c r="DK13" s="624"/>
      <c r="DL13" s="624"/>
      <c r="DM13" s="624"/>
      <c r="DN13" s="624"/>
      <c r="DO13" s="624"/>
      <c r="DP13" s="625"/>
      <c r="DQ13" s="632">
        <v>502724</v>
      </c>
      <c r="DR13" s="624"/>
      <c r="DS13" s="624"/>
      <c r="DT13" s="624"/>
      <c r="DU13" s="624"/>
      <c r="DV13" s="624"/>
      <c r="DW13" s="624"/>
      <c r="DX13" s="624"/>
      <c r="DY13" s="624"/>
      <c r="DZ13" s="624"/>
      <c r="EA13" s="624"/>
      <c r="EB13" s="624"/>
      <c r="EC13" s="633"/>
    </row>
    <row r="14" spans="2:143" ht="11.25" customHeight="1" x14ac:dyDescent="0.15">
      <c r="B14" s="620" t="s">
        <v>243</v>
      </c>
      <c r="C14" s="621"/>
      <c r="D14" s="621"/>
      <c r="E14" s="621"/>
      <c r="F14" s="621"/>
      <c r="G14" s="621"/>
      <c r="H14" s="621"/>
      <c r="I14" s="621"/>
      <c r="J14" s="621"/>
      <c r="K14" s="621"/>
      <c r="L14" s="621"/>
      <c r="M14" s="621"/>
      <c r="N14" s="621"/>
      <c r="O14" s="621"/>
      <c r="P14" s="621"/>
      <c r="Q14" s="622"/>
      <c r="R14" s="623">
        <v>235</v>
      </c>
      <c r="S14" s="624"/>
      <c r="T14" s="624"/>
      <c r="U14" s="624"/>
      <c r="V14" s="624"/>
      <c r="W14" s="624"/>
      <c r="X14" s="624"/>
      <c r="Y14" s="625"/>
      <c r="Z14" s="626">
        <v>0</v>
      </c>
      <c r="AA14" s="626"/>
      <c r="AB14" s="626"/>
      <c r="AC14" s="626"/>
      <c r="AD14" s="627">
        <v>235</v>
      </c>
      <c r="AE14" s="627"/>
      <c r="AF14" s="627"/>
      <c r="AG14" s="627"/>
      <c r="AH14" s="627"/>
      <c r="AI14" s="627"/>
      <c r="AJ14" s="627"/>
      <c r="AK14" s="627"/>
      <c r="AL14" s="628">
        <v>0</v>
      </c>
      <c r="AM14" s="629"/>
      <c r="AN14" s="629"/>
      <c r="AO14" s="630"/>
      <c r="AP14" s="620" t="s">
        <v>244</v>
      </c>
      <c r="AQ14" s="621"/>
      <c r="AR14" s="621"/>
      <c r="AS14" s="621"/>
      <c r="AT14" s="621"/>
      <c r="AU14" s="621"/>
      <c r="AV14" s="621"/>
      <c r="AW14" s="621"/>
      <c r="AX14" s="621"/>
      <c r="AY14" s="621"/>
      <c r="AZ14" s="621"/>
      <c r="BA14" s="621"/>
      <c r="BB14" s="621"/>
      <c r="BC14" s="621"/>
      <c r="BD14" s="621"/>
      <c r="BE14" s="621"/>
      <c r="BF14" s="622"/>
      <c r="BG14" s="623">
        <v>42686</v>
      </c>
      <c r="BH14" s="624"/>
      <c r="BI14" s="624"/>
      <c r="BJ14" s="624"/>
      <c r="BK14" s="624"/>
      <c r="BL14" s="624"/>
      <c r="BM14" s="624"/>
      <c r="BN14" s="625"/>
      <c r="BO14" s="626">
        <v>3.7</v>
      </c>
      <c r="BP14" s="626"/>
      <c r="BQ14" s="626"/>
      <c r="BR14" s="626"/>
      <c r="BS14" s="627" t="s">
        <v>122</v>
      </c>
      <c r="BT14" s="627"/>
      <c r="BU14" s="627"/>
      <c r="BV14" s="627"/>
      <c r="BW14" s="627"/>
      <c r="BX14" s="627"/>
      <c r="BY14" s="627"/>
      <c r="BZ14" s="627"/>
      <c r="CA14" s="627"/>
      <c r="CB14" s="631"/>
      <c r="CD14" s="620" t="s">
        <v>245</v>
      </c>
      <c r="CE14" s="621"/>
      <c r="CF14" s="621"/>
      <c r="CG14" s="621"/>
      <c r="CH14" s="621"/>
      <c r="CI14" s="621"/>
      <c r="CJ14" s="621"/>
      <c r="CK14" s="621"/>
      <c r="CL14" s="621"/>
      <c r="CM14" s="621"/>
      <c r="CN14" s="621"/>
      <c r="CO14" s="621"/>
      <c r="CP14" s="621"/>
      <c r="CQ14" s="622"/>
      <c r="CR14" s="623">
        <v>215223</v>
      </c>
      <c r="CS14" s="624"/>
      <c r="CT14" s="624"/>
      <c r="CU14" s="624"/>
      <c r="CV14" s="624"/>
      <c r="CW14" s="624"/>
      <c r="CX14" s="624"/>
      <c r="CY14" s="625"/>
      <c r="CZ14" s="626">
        <v>3.3</v>
      </c>
      <c r="DA14" s="626"/>
      <c r="DB14" s="626"/>
      <c r="DC14" s="626"/>
      <c r="DD14" s="632">
        <v>1230</v>
      </c>
      <c r="DE14" s="624"/>
      <c r="DF14" s="624"/>
      <c r="DG14" s="624"/>
      <c r="DH14" s="624"/>
      <c r="DI14" s="624"/>
      <c r="DJ14" s="624"/>
      <c r="DK14" s="624"/>
      <c r="DL14" s="624"/>
      <c r="DM14" s="624"/>
      <c r="DN14" s="624"/>
      <c r="DO14" s="624"/>
      <c r="DP14" s="625"/>
      <c r="DQ14" s="632">
        <v>201366</v>
      </c>
      <c r="DR14" s="624"/>
      <c r="DS14" s="624"/>
      <c r="DT14" s="624"/>
      <c r="DU14" s="624"/>
      <c r="DV14" s="624"/>
      <c r="DW14" s="624"/>
      <c r="DX14" s="624"/>
      <c r="DY14" s="624"/>
      <c r="DZ14" s="624"/>
      <c r="EA14" s="624"/>
      <c r="EB14" s="624"/>
      <c r="EC14" s="633"/>
    </row>
    <row r="15" spans="2:143" ht="11.25" customHeight="1" x14ac:dyDescent="0.15">
      <c r="B15" s="620" t="s">
        <v>246</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247</v>
      </c>
      <c r="AQ15" s="621"/>
      <c r="AR15" s="621"/>
      <c r="AS15" s="621"/>
      <c r="AT15" s="621"/>
      <c r="AU15" s="621"/>
      <c r="AV15" s="621"/>
      <c r="AW15" s="621"/>
      <c r="AX15" s="621"/>
      <c r="AY15" s="621"/>
      <c r="AZ15" s="621"/>
      <c r="BA15" s="621"/>
      <c r="BB15" s="621"/>
      <c r="BC15" s="621"/>
      <c r="BD15" s="621"/>
      <c r="BE15" s="621"/>
      <c r="BF15" s="622"/>
      <c r="BG15" s="623">
        <v>64769</v>
      </c>
      <c r="BH15" s="624"/>
      <c r="BI15" s="624"/>
      <c r="BJ15" s="624"/>
      <c r="BK15" s="624"/>
      <c r="BL15" s="624"/>
      <c r="BM15" s="624"/>
      <c r="BN15" s="625"/>
      <c r="BO15" s="626">
        <v>5.6</v>
      </c>
      <c r="BP15" s="626"/>
      <c r="BQ15" s="626"/>
      <c r="BR15" s="626"/>
      <c r="BS15" s="627" t="s">
        <v>122</v>
      </c>
      <c r="BT15" s="627"/>
      <c r="BU15" s="627"/>
      <c r="BV15" s="627"/>
      <c r="BW15" s="627"/>
      <c r="BX15" s="627"/>
      <c r="BY15" s="627"/>
      <c r="BZ15" s="627"/>
      <c r="CA15" s="627"/>
      <c r="CB15" s="631"/>
      <c r="CD15" s="620" t="s">
        <v>248</v>
      </c>
      <c r="CE15" s="621"/>
      <c r="CF15" s="621"/>
      <c r="CG15" s="621"/>
      <c r="CH15" s="621"/>
      <c r="CI15" s="621"/>
      <c r="CJ15" s="621"/>
      <c r="CK15" s="621"/>
      <c r="CL15" s="621"/>
      <c r="CM15" s="621"/>
      <c r="CN15" s="621"/>
      <c r="CO15" s="621"/>
      <c r="CP15" s="621"/>
      <c r="CQ15" s="622"/>
      <c r="CR15" s="623">
        <v>474701</v>
      </c>
      <c r="CS15" s="624"/>
      <c r="CT15" s="624"/>
      <c r="CU15" s="624"/>
      <c r="CV15" s="624"/>
      <c r="CW15" s="624"/>
      <c r="CX15" s="624"/>
      <c r="CY15" s="625"/>
      <c r="CZ15" s="626">
        <v>7.2</v>
      </c>
      <c r="DA15" s="626"/>
      <c r="DB15" s="626"/>
      <c r="DC15" s="626"/>
      <c r="DD15" s="632">
        <v>29364</v>
      </c>
      <c r="DE15" s="624"/>
      <c r="DF15" s="624"/>
      <c r="DG15" s="624"/>
      <c r="DH15" s="624"/>
      <c r="DI15" s="624"/>
      <c r="DJ15" s="624"/>
      <c r="DK15" s="624"/>
      <c r="DL15" s="624"/>
      <c r="DM15" s="624"/>
      <c r="DN15" s="624"/>
      <c r="DO15" s="624"/>
      <c r="DP15" s="625"/>
      <c r="DQ15" s="632">
        <v>391622</v>
      </c>
      <c r="DR15" s="624"/>
      <c r="DS15" s="624"/>
      <c r="DT15" s="624"/>
      <c r="DU15" s="624"/>
      <c r="DV15" s="624"/>
      <c r="DW15" s="624"/>
      <c r="DX15" s="624"/>
      <c r="DY15" s="624"/>
      <c r="DZ15" s="624"/>
      <c r="EA15" s="624"/>
      <c r="EB15" s="624"/>
      <c r="EC15" s="633"/>
    </row>
    <row r="16" spans="2:143" ht="11.25" customHeight="1" x14ac:dyDescent="0.15">
      <c r="B16" s="620" t="s">
        <v>249</v>
      </c>
      <c r="C16" s="621"/>
      <c r="D16" s="621"/>
      <c r="E16" s="621"/>
      <c r="F16" s="621"/>
      <c r="G16" s="621"/>
      <c r="H16" s="621"/>
      <c r="I16" s="621"/>
      <c r="J16" s="621"/>
      <c r="K16" s="621"/>
      <c r="L16" s="621"/>
      <c r="M16" s="621"/>
      <c r="N16" s="621"/>
      <c r="O16" s="621"/>
      <c r="P16" s="621"/>
      <c r="Q16" s="622"/>
      <c r="R16" s="623">
        <v>3233</v>
      </c>
      <c r="S16" s="624"/>
      <c r="T16" s="624"/>
      <c r="U16" s="624"/>
      <c r="V16" s="624"/>
      <c r="W16" s="624"/>
      <c r="X16" s="624"/>
      <c r="Y16" s="625"/>
      <c r="Z16" s="626">
        <v>0</v>
      </c>
      <c r="AA16" s="626"/>
      <c r="AB16" s="626"/>
      <c r="AC16" s="626"/>
      <c r="AD16" s="627">
        <v>3233</v>
      </c>
      <c r="AE16" s="627"/>
      <c r="AF16" s="627"/>
      <c r="AG16" s="627"/>
      <c r="AH16" s="627"/>
      <c r="AI16" s="627"/>
      <c r="AJ16" s="627"/>
      <c r="AK16" s="627"/>
      <c r="AL16" s="628">
        <v>0.1</v>
      </c>
      <c r="AM16" s="629"/>
      <c r="AN16" s="629"/>
      <c r="AO16" s="630"/>
      <c r="AP16" s="620" t="s">
        <v>250</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251</v>
      </c>
      <c r="CE16" s="621"/>
      <c r="CF16" s="621"/>
      <c r="CG16" s="621"/>
      <c r="CH16" s="621"/>
      <c r="CI16" s="621"/>
      <c r="CJ16" s="621"/>
      <c r="CK16" s="621"/>
      <c r="CL16" s="621"/>
      <c r="CM16" s="621"/>
      <c r="CN16" s="621"/>
      <c r="CO16" s="621"/>
      <c r="CP16" s="621"/>
      <c r="CQ16" s="622"/>
      <c r="CR16" s="623">
        <v>892</v>
      </c>
      <c r="CS16" s="624"/>
      <c r="CT16" s="624"/>
      <c r="CU16" s="624"/>
      <c r="CV16" s="624"/>
      <c r="CW16" s="624"/>
      <c r="CX16" s="624"/>
      <c r="CY16" s="625"/>
      <c r="CZ16" s="626">
        <v>0</v>
      </c>
      <c r="DA16" s="626"/>
      <c r="DB16" s="626"/>
      <c r="DC16" s="626"/>
      <c r="DD16" s="632" t="s">
        <v>122</v>
      </c>
      <c r="DE16" s="624"/>
      <c r="DF16" s="624"/>
      <c r="DG16" s="624"/>
      <c r="DH16" s="624"/>
      <c r="DI16" s="624"/>
      <c r="DJ16" s="624"/>
      <c r="DK16" s="624"/>
      <c r="DL16" s="624"/>
      <c r="DM16" s="624"/>
      <c r="DN16" s="624"/>
      <c r="DO16" s="624"/>
      <c r="DP16" s="625"/>
      <c r="DQ16" s="632">
        <v>224</v>
      </c>
      <c r="DR16" s="624"/>
      <c r="DS16" s="624"/>
      <c r="DT16" s="624"/>
      <c r="DU16" s="624"/>
      <c r="DV16" s="624"/>
      <c r="DW16" s="624"/>
      <c r="DX16" s="624"/>
      <c r="DY16" s="624"/>
      <c r="DZ16" s="624"/>
      <c r="EA16" s="624"/>
      <c r="EB16" s="624"/>
      <c r="EC16" s="633"/>
    </row>
    <row r="17" spans="2:133" ht="11.25" customHeight="1" x14ac:dyDescent="0.15">
      <c r="B17" s="620" t="s">
        <v>252</v>
      </c>
      <c r="C17" s="621"/>
      <c r="D17" s="621"/>
      <c r="E17" s="621"/>
      <c r="F17" s="621"/>
      <c r="G17" s="621"/>
      <c r="H17" s="621"/>
      <c r="I17" s="621"/>
      <c r="J17" s="621"/>
      <c r="K17" s="621"/>
      <c r="L17" s="621"/>
      <c r="M17" s="621"/>
      <c r="N17" s="621"/>
      <c r="O17" s="621"/>
      <c r="P17" s="621"/>
      <c r="Q17" s="622"/>
      <c r="R17" s="623">
        <v>17327</v>
      </c>
      <c r="S17" s="624"/>
      <c r="T17" s="624"/>
      <c r="U17" s="624"/>
      <c r="V17" s="624"/>
      <c r="W17" s="624"/>
      <c r="X17" s="624"/>
      <c r="Y17" s="625"/>
      <c r="Z17" s="626">
        <v>0.3</v>
      </c>
      <c r="AA17" s="626"/>
      <c r="AB17" s="626"/>
      <c r="AC17" s="626"/>
      <c r="AD17" s="627">
        <v>17327</v>
      </c>
      <c r="AE17" s="627"/>
      <c r="AF17" s="627"/>
      <c r="AG17" s="627"/>
      <c r="AH17" s="627"/>
      <c r="AI17" s="627"/>
      <c r="AJ17" s="627"/>
      <c r="AK17" s="627"/>
      <c r="AL17" s="628">
        <v>0.5</v>
      </c>
      <c r="AM17" s="629"/>
      <c r="AN17" s="629"/>
      <c r="AO17" s="630"/>
      <c r="AP17" s="620" t="s">
        <v>253</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254</v>
      </c>
      <c r="CE17" s="621"/>
      <c r="CF17" s="621"/>
      <c r="CG17" s="621"/>
      <c r="CH17" s="621"/>
      <c r="CI17" s="621"/>
      <c r="CJ17" s="621"/>
      <c r="CK17" s="621"/>
      <c r="CL17" s="621"/>
      <c r="CM17" s="621"/>
      <c r="CN17" s="621"/>
      <c r="CO17" s="621"/>
      <c r="CP17" s="621"/>
      <c r="CQ17" s="622"/>
      <c r="CR17" s="623">
        <v>479477</v>
      </c>
      <c r="CS17" s="624"/>
      <c r="CT17" s="624"/>
      <c r="CU17" s="624"/>
      <c r="CV17" s="624"/>
      <c r="CW17" s="624"/>
      <c r="CX17" s="624"/>
      <c r="CY17" s="625"/>
      <c r="CZ17" s="626">
        <v>7.3</v>
      </c>
      <c r="DA17" s="626"/>
      <c r="DB17" s="626"/>
      <c r="DC17" s="626"/>
      <c r="DD17" s="632" t="s">
        <v>122</v>
      </c>
      <c r="DE17" s="624"/>
      <c r="DF17" s="624"/>
      <c r="DG17" s="624"/>
      <c r="DH17" s="624"/>
      <c r="DI17" s="624"/>
      <c r="DJ17" s="624"/>
      <c r="DK17" s="624"/>
      <c r="DL17" s="624"/>
      <c r="DM17" s="624"/>
      <c r="DN17" s="624"/>
      <c r="DO17" s="624"/>
      <c r="DP17" s="625"/>
      <c r="DQ17" s="632">
        <v>459293</v>
      </c>
      <c r="DR17" s="624"/>
      <c r="DS17" s="624"/>
      <c r="DT17" s="624"/>
      <c r="DU17" s="624"/>
      <c r="DV17" s="624"/>
      <c r="DW17" s="624"/>
      <c r="DX17" s="624"/>
      <c r="DY17" s="624"/>
      <c r="DZ17" s="624"/>
      <c r="EA17" s="624"/>
      <c r="EB17" s="624"/>
      <c r="EC17" s="633"/>
    </row>
    <row r="18" spans="2:133" ht="11.25" customHeight="1" x14ac:dyDescent="0.15">
      <c r="B18" s="620" t="s">
        <v>255</v>
      </c>
      <c r="C18" s="621"/>
      <c r="D18" s="621"/>
      <c r="E18" s="621"/>
      <c r="F18" s="621"/>
      <c r="G18" s="621"/>
      <c r="H18" s="621"/>
      <c r="I18" s="621"/>
      <c r="J18" s="621"/>
      <c r="K18" s="621"/>
      <c r="L18" s="621"/>
      <c r="M18" s="621"/>
      <c r="N18" s="621"/>
      <c r="O18" s="621"/>
      <c r="P18" s="621"/>
      <c r="Q18" s="622"/>
      <c r="R18" s="623">
        <v>11797</v>
      </c>
      <c r="S18" s="624"/>
      <c r="T18" s="624"/>
      <c r="U18" s="624"/>
      <c r="V18" s="624"/>
      <c r="W18" s="624"/>
      <c r="X18" s="624"/>
      <c r="Y18" s="625"/>
      <c r="Z18" s="626">
        <v>0.2</v>
      </c>
      <c r="AA18" s="626"/>
      <c r="AB18" s="626"/>
      <c r="AC18" s="626"/>
      <c r="AD18" s="627">
        <v>11797</v>
      </c>
      <c r="AE18" s="627"/>
      <c r="AF18" s="627"/>
      <c r="AG18" s="627"/>
      <c r="AH18" s="627"/>
      <c r="AI18" s="627"/>
      <c r="AJ18" s="627"/>
      <c r="AK18" s="627"/>
      <c r="AL18" s="628">
        <v>0.4</v>
      </c>
      <c r="AM18" s="629"/>
      <c r="AN18" s="629"/>
      <c r="AO18" s="630"/>
      <c r="AP18" s="620" t="s">
        <v>256</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257</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258</v>
      </c>
      <c r="C19" s="621"/>
      <c r="D19" s="621"/>
      <c r="E19" s="621"/>
      <c r="F19" s="621"/>
      <c r="G19" s="621"/>
      <c r="H19" s="621"/>
      <c r="I19" s="621"/>
      <c r="J19" s="621"/>
      <c r="K19" s="621"/>
      <c r="L19" s="621"/>
      <c r="M19" s="621"/>
      <c r="N19" s="621"/>
      <c r="O19" s="621"/>
      <c r="P19" s="621"/>
      <c r="Q19" s="622"/>
      <c r="R19" s="623">
        <v>11797</v>
      </c>
      <c r="S19" s="624"/>
      <c r="T19" s="624"/>
      <c r="U19" s="624"/>
      <c r="V19" s="624"/>
      <c r="W19" s="624"/>
      <c r="X19" s="624"/>
      <c r="Y19" s="625"/>
      <c r="Z19" s="626">
        <v>0.2</v>
      </c>
      <c r="AA19" s="626"/>
      <c r="AB19" s="626"/>
      <c r="AC19" s="626"/>
      <c r="AD19" s="627">
        <v>11797</v>
      </c>
      <c r="AE19" s="627"/>
      <c r="AF19" s="627"/>
      <c r="AG19" s="627"/>
      <c r="AH19" s="627"/>
      <c r="AI19" s="627"/>
      <c r="AJ19" s="627"/>
      <c r="AK19" s="627"/>
      <c r="AL19" s="628">
        <v>0.4</v>
      </c>
      <c r="AM19" s="629"/>
      <c r="AN19" s="629"/>
      <c r="AO19" s="630"/>
      <c r="AP19" s="620" t="s">
        <v>259</v>
      </c>
      <c r="AQ19" s="621"/>
      <c r="AR19" s="621"/>
      <c r="AS19" s="621"/>
      <c r="AT19" s="621"/>
      <c r="AU19" s="621"/>
      <c r="AV19" s="621"/>
      <c r="AW19" s="621"/>
      <c r="AX19" s="621"/>
      <c r="AY19" s="621"/>
      <c r="AZ19" s="621"/>
      <c r="BA19" s="621"/>
      <c r="BB19" s="621"/>
      <c r="BC19" s="621"/>
      <c r="BD19" s="621"/>
      <c r="BE19" s="621"/>
      <c r="BF19" s="622"/>
      <c r="BG19" s="623" t="s">
        <v>122</v>
      </c>
      <c r="BH19" s="624"/>
      <c r="BI19" s="624"/>
      <c r="BJ19" s="624"/>
      <c r="BK19" s="624"/>
      <c r="BL19" s="624"/>
      <c r="BM19" s="624"/>
      <c r="BN19" s="625"/>
      <c r="BO19" s="626" t="s">
        <v>122</v>
      </c>
      <c r="BP19" s="626"/>
      <c r="BQ19" s="626"/>
      <c r="BR19" s="626"/>
      <c r="BS19" s="627" t="s">
        <v>122</v>
      </c>
      <c r="BT19" s="627"/>
      <c r="BU19" s="627"/>
      <c r="BV19" s="627"/>
      <c r="BW19" s="627"/>
      <c r="BX19" s="627"/>
      <c r="BY19" s="627"/>
      <c r="BZ19" s="627"/>
      <c r="CA19" s="627"/>
      <c r="CB19" s="631"/>
      <c r="CD19" s="620" t="s">
        <v>260</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261</v>
      </c>
      <c r="C20" s="637"/>
      <c r="D20" s="637"/>
      <c r="E20" s="637"/>
      <c r="F20" s="637"/>
      <c r="G20" s="637"/>
      <c r="H20" s="637"/>
      <c r="I20" s="637"/>
      <c r="J20" s="637"/>
      <c r="K20" s="637"/>
      <c r="L20" s="637"/>
      <c r="M20" s="637"/>
      <c r="N20" s="637"/>
      <c r="O20" s="637"/>
      <c r="P20" s="637"/>
      <c r="Q20" s="638"/>
      <c r="R20" s="623" t="s">
        <v>122</v>
      </c>
      <c r="S20" s="624"/>
      <c r="T20" s="624"/>
      <c r="U20" s="624"/>
      <c r="V20" s="624"/>
      <c r="W20" s="624"/>
      <c r="X20" s="624"/>
      <c r="Y20" s="625"/>
      <c r="Z20" s="626" t="s">
        <v>122</v>
      </c>
      <c r="AA20" s="626"/>
      <c r="AB20" s="626"/>
      <c r="AC20" s="626"/>
      <c r="AD20" s="627" t="s">
        <v>122</v>
      </c>
      <c r="AE20" s="627"/>
      <c r="AF20" s="627"/>
      <c r="AG20" s="627"/>
      <c r="AH20" s="627"/>
      <c r="AI20" s="627"/>
      <c r="AJ20" s="627"/>
      <c r="AK20" s="627"/>
      <c r="AL20" s="628" t="s">
        <v>122</v>
      </c>
      <c r="AM20" s="629"/>
      <c r="AN20" s="629"/>
      <c r="AO20" s="630"/>
      <c r="AP20" s="620" t="s">
        <v>262</v>
      </c>
      <c r="AQ20" s="621"/>
      <c r="AR20" s="621"/>
      <c r="AS20" s="621"/>
      <c r="AT20" s="621"/>
      <c r="AU20" s="621"/>
      <c r="AV20" s="621"/>
      <c r="AW20" s="621"/>
      <c r="AX20" s="621"/>
      <c r="AY20" s="621"/>
      <c r="AZ20" s="621"/>
      <c r="BA20" s="621"/>
      <c r="BB20" s="621"/>
      <c r="BC20" s="621"/>
      <c r="BD20" s="621"/>
      <c r="BE20" s="621"/>
      <c r="BF20" s="622"/>
      <c r="BG20" s="623" t="s">
        <v>122</v>
      </c>
      <c r="BH20" s="624"/>
      <c r="BI20" s="624"/>
      <c r="BJ20" s="624"/>
      <c r="BK20" s="624"/>
      <c r="BL20" s="624"/>
      <c r="BM20" s="624"/>
      <c r="BN20" s="625"/>
      <c r="BO20" s="626" t="s">
        <v>122</v>
      </c>
      <c r="BP20" s="626"/>
      <c r="BQ20" s="626"/>
      <c r="BR20" s="626"/>
      <c r="BS20" s="627" t="s">
        <v>122</v>
      </c>
      <c r="BT20" s="627"/>
      <c r="BU20" s="627"/>
      <c r="BV20" s="627"/>
      <c r="BW20" s="627"/>
      <c r="BX20" s="627"/>
      <c r="BY20" s="627"/>
      <c r="BZ20" s="627"/>
      <c r="CA20" s="627"/>
      <c r="CB20" s="631"/>
      <c r="CD20" s="620" t="s">
        <v>263</v>
      </c>
      <c r="CE20" s="621"/>
      <c r="CF20" s="621"/>
      <c r="CG20" s="621"/>
      <c r="CH20" s="621"/>
      <c r="CI20" s="621"/>
      <c r="CJ20" s="621"/>
      <c r="CK20" s="621"/>
      <c r="CL20" s="621"/>
      <c r="CM20" s="621"/>
      <c r="CN20" s="621"/>
      <c r="CO20" s="621"/>
      <c r="CP20" s="621"/>
      <c r="CQ20" s="622"/>
      <c r="CR20" s="623">
        <v>6588820</v>
      </c>
      <c r="CS20" s="624"/>
      <c r="CT20" s="624"/>
      <c r="CU20" s="624"/>
      <c r="CV20" s="624"/>
      <c r="CW20" s="624"/>
      <c r="CX20" s="624"/>
      <c r="CY20" s="625"/>
      <c r="CZ20" s="626">
        <v>100</v>
      </c>
      <c r="DA20" s="626"/>
      <c r="DB20" s="626"/>
      <c r="DC20" s="626"/>
      <c r="DD20" s="632">
        <v>387874</v>
      </c>
      <c r="DE20" s="624"/>
      <c r="DF20" s="624"/>
      <c r="DG20" s="624"/>
      <c r="DH20" s="624"/>
      <c r="DI20" s="624"/>
      <c r="DJ20" s="624"/>
      <c r="DK20" s="624"/>
      <c r="DL20" s="624"/>
      <c r="DM20" s="624"/>
      <c r="DN20" s="624"/>
      <c r="DO20" s="624"/>
      <c r="DP20" s="625"/>
      <c r="DQ20" s="632">
        <v>3712145</v>
      </c>
      <c r="DR20" s="624"/>
      <c r="DS20" s="624"/>
      <c r="DT20" s="624"/>
      <c r="DU20" s="624"/>
      <c r="DV20" s="624"/>
      <c r="DW20" s="624"/>
      <c r="DX20" s="624"/>
      <c r="DY20" s="624"/>
      <c r="DZ20" s="624"/>
      <c r="EA20" s="624"/>
      <c r="EB20" s="624"/>
      <c r="EC20" s="633"/>
    </row>
    <row r="21" spans="2:133" ht="11.25" customHeight="1" x14ac:dyDescent="0.15">
      <c r="B21" s="620" t="s">
        <v>264</v>
      </c>
      <c r="C21" s="621"/>
      <c r="D21" s="621"/>
      <c r="E21" s="621"/>
      <c r="F21" s="621"/>
      <c r="G21" s="621"/>
      <c r="H21" s="621"/>
      <c r="I21" s="621"/>
      <c r="J21" s="621"/>
      <c r="K21" s="621"/>
      <c r="L21" s="621"/>
      <c r="M21" s="621"/>
      <c r="N21" s="621"/>
      <c r="O21" s="621"/>
      <c r="P21" s="621"/>
      <c r="Q21" s="622"/>
      <c r="R21" s="623">
        <v>2099749</v>
      </c>
      <c r="S21" s="624"/>
      <c r="T21" s="624"/>
      <c r="U21" s="624"/>
      <c r="V21" s="624"/>
      <c r="W21" s="624"/>
      <c r="X21" s="624"/>
      <c r="Y21" s="625"/>
      <c r="Z21" s="626">
        <v>30.4</v>
      </c>
      <c r="AA21" s="626"/>
      <c r="AB21" s="626"/>
      <c r="AC21" s="626"/>
      <c r="AD21" s="627">
        <v>1864703</v>
      </c>
      <c r="AE21" s="627"/>
      <c r="AF21" s="627"/>
      <c r="AG21" s="627"/>
      <c r="AH21" s="627"/>
      <c r="AI21" s="627"/>
      <c r="AJ21" s="627"/>
      <c r="AK21" s="627"/>
      <c r="AL21" s="628">
        <v>55.8</v>
      </c>
      <c r="AM21" s="629"/>
      <c r="AN21" s="629"/>
      <c r="AO21" s="630"/>
      <c r="AP21" s="620" t="s">
        <v>265</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15">
      <c r="B22" s="620" t="s">
        <v>266</v>
      </c>
      <c r="C22" s="621"/>
      <c r="D22" s="621"/>
      <c r="E22" s="621"/>
      <c r="F22" s="621"/>
      <c r="G22" s="621"/>
      <c r="H22" s="621"/>
      <c r="I22" s="621"/>
      <c r="J22" s="621"/>
      <c r="K22" s="621"/>
      <c r="L22" s="621"/>
      <c r="M22" s="621"/>
      <c r="N22" s="621"/>
      <c r="O22" s="621"/>
      <c r="P22" s="621"/>
      <c r="Q22" s="622"/>
      <c r="R22" s="623">
        <v>1864703</v>
      </c>
      <c r="S22" s="624"/>
      <c r="T22" s="624"/>
      <c r="U22" s="624"/>
      <c r="V22" s="624"/>
      <c r="W22" s="624"/>
      <c r="X22" s="624"/>
      <c r="Y22" s="625"/>
      <c r="Z22" s="626">
        <v>27</v>
      </c>
      <c r="AA22" s="626"/>
      <c r="AB22" s="626"/>
      <c r="AC22" s="626"/>
      <c r="AD22" s="627">
        <v>1864703</v>
      </c>
      <c r="AE22" s="627"/>
      <c r="AF22" s="627"/>
      <c r="AG22" s="627"/>
      <c r="AH22" s="627"/>
      <c r="AI22" s="627"/>
      <c r="AJ22" s="627"/>
      <c r="AK22" s="627"/>
      <c r="AL22" s="628">
        <v>55.8</v>
      </c>
      <c r="AM22" s="629"/>
      <c r="AN22" s="629"/>
      <c r="AO22" s="630"/>
      <c r="AP22" s="620" t="s">
        <v>267</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268</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269</v>
      </c>
      <c r="C23" s="621"/>
      <c r="D23" s="621"/>
      <c r="E23" s="621"/>
      <c r="F23" s="621"/>
      <c r="G23" s="621"/>
      <c r="H23" s="621"/>
      <c r="I23" s="621"/>
      <c r="J23" s="621"/>
      <c r="K23" s="621"/>
      <c r="L23" s="621"/>
      <c r="M23" s="621"/>
      <c r="N23" s="621"/>
      <c r="O23" s="621"/>
      <c r="P23" s="621"/>
      <c r="Q23" s="622"/>
      <c r="R23" s="623">
        <v>235046</v>
      </c>
      <c r="S23" s="624"/>
      <c r="T23" s="624"/>
      <c r="U23" s="624"/>
      <c r="V23" s="624"/>
      <c r="W23" s="624"/>
      <c r="X23" s="624"/>
      <c r="Y23" s="625"/>
      <c r="Z23" s="626">
        <v>3.4</v>
      </c>
      <c r="AA23" s="626"/>
      <c r="AB23" s="626"/>
      <c r="AC23" s="626"/>
      <c r="AD23" s="627" t="s">
        <v>122</v>
      </c>
      <c r="AE23" s="627"/>
      <c r="AF23" s="627"/>
      <c r="AG23" s="627"/>
      <c r="AH23" s="627"/>
      <c r="AI23" s="627"/>
      <c r="AJ23" s="627"/>
      <c r="AK23" s="627"/>
      <c r="AL23" s="628" t="s">
        <v>122</v>
      </c>
      <c r="AM23" s="629"/>
      <c r="AN23" s="629"/>
      <c r="AO23" s="630"/>
      <c r="AP23" s="620" t="s">
        <v>270</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210</v>
      </c>
      <c r="CE23" s="606"/>
      <c r="CF23" s="606"/>
      <c r="CG23" s="606"/>
      <c r="CH23" s="606"/>
      <c r="CI23" s="606"/>
      <c r="CJ23" s="606"/>
      <c r="CK23" s="606"/>
      <c r="CL23" s="606"/>
      <c r="CM23" s="606"/>
      <c r="CN23" s="606"/>
      <c r="CO23" s="606"/>
      <c r="CP23" s="606"/>
      <c r="CQ23" s="607"/>
      <c r="CR23" s="605" t="s">
        <v>271</v>
      </c>
      <c r="CS23" s="606"/>
      <c r="CT23" s="606"/>
      <c r="CU23" s="606"/>
      <c r="CV23" s="606"/>
      <c r="CW23" s="606"/>
      <c r="CX23" s="606"/>
      <c r="CY23" s="607"/>
      <c r="CZ23" s="605" t="s">
        <v>272</v>
      </c>
      <c r="DA23" s="606"/>
      <c r="DB23" s="606"/>
      <c r="DC23" s="607"/>
      <c r="DD23" s="605" t="s">
        <v>273</v>
      </c>
      <c r="DE23" s="606"/>
      <c r="DF23" s="606"/>
      <c r="DG23" s="606"/>
      <c r="DH23" s="606"/>
      <c r="DI23" s="606"/>
      <c r="DJ23" s="606"/>
      <c r="DK23" s="607"/>
      <c r="DL23" s="652" t="s">
        <v>274</v>
      </c>
      <c r="DM23" s="653"/>
      <c r="DN23" s="653"/>
      <c r="DO23" s="653"/>
      <c r="DP23" s="653"/>
      <c r="DQ23" s="653"/>
      <c r="DR23" s="653"/>
      <c r="DS23" s="653"/>
      <c r="DT23" s="653"/>
      <c r="DU23" s="653"/>
      <c r="DV23" s="654"/>
      <c r="DW23" s="605" t="s">
        <v>275</v>
      </c>
      <c r="DX23" s="606"/>
      <c r="DY23" s="606"/>
      <c r="DZ23" s="606"/>
      <c r="EA23" s="606"/>
      <c r="EB23" s="606"/>
      <c r="EC23" s="607"/>
    </row>
    <row r="24" spans="2:133" ht="11.25" customHeight="1" x14ac:dyDescent="0.15">
      <c r="B24" s="620" t="s">
        <v>276</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277</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278</v>
      </c>
      <c r="CE24" s="610"/>
      <c r="CF24" s="610"/>
      <c r="CG24" s="610"/>
      <c r="CH24" s="610"/>
      <c r="CI24" s="610"/>
      <c r="CJ24" s="610"/>
      <c r="CK24" s="610"/>
      <c r="CL24" s="610"/>
      <c r="CM24" s="610"/>
      <c r="CN24" s="610"/>
      <c r="CO24" s="610"/>
      <c r="CP24" s="610"/>
      <c r="CQ24" s="611"/>
      <c r="CR24" s="612">
        <v>2630868</v>
      </c>
      <c r="CS24" s="613"/>
      <c r="CT24" s="613"/>
      <c r="CU24" s="613"/>
      <c r="CV24" s="613"/>
      <c r="CW24" s="613"/>
      <c r="CX24" s="613"/>
      <c r="CY24" s="614"/>
      <c r="CZ24" s="617">
        <v>39.9</v>
      </c>
      <c r="DA24" s="618"/>
      <c r="DB24" s="618"/>
      <c r="DC24" s="634"/>
      <c r="DD24" s="655">
        <v>1714373</v>
      </c>
      <c r="DE24" s="613"/>
      <c r="DF24" s="613"/>
      <c r="DG24" s="613"/>
      <c r="DH24" s="613"/>
      <c r="DI24" s="613"/>
      <c r="DJ24" s="613"/>
      <c r="DK24" s="614"/>
      <c r="DL24" s="655">
        <v>1524853</v>
      </c>
      <c r="DM24" s="613"/>
      <c r="DN24" s="613"/>
      <c r="DO24" s="613"/>
      <c r="DP24" s="613"/>
      <c r="DQ24" s="613"/>
      <c r="DR24" s="613"/>
      <c r="DS24" s="613"/>
      <c r="DT24" s="613"/>
      <c r="DU24" s="613"/>
      <c r="DV24" s="614"/>
      <c r="DW24" s="617">
        <v>45.6</v>
      </c>
      <c r="DX24" s="618"/>
      <c r="DY24" s="618"/>
      <c r="DZ24" s="618"/>
      <c r="EA24" s="618"/>
      <c r="EB24" s="618"/>
      <c r="EC24" s="619"/>
    </row>
    <row r="25" spans="2:133" ht="11.25" customHeight="1" x14ac:dyDescent="0.15">
      <c r="B25" s="620" t="s">
        <v>279</v>
      </c>
      <c r="C25" s="621"/>
      <c r="D25" s="621"/>
      <c r="E25" s="621"/>
      <c r="F25" s="621"/>
      <c r="G25" s="621"/>
      <c r="H25" s="621"/>
      <c r="I25" s="621"/>
      <c r="J25" s="621"/>
      <c r="K25" s="621"/>
      <c r="L25" s="621"/>
      <c r="M25" s="621"/>
      <c r="N25" s="621"/>
      <c r="O25" s="621"/>
      <c r="P25" s="621"/>
      <c r="Q25" s="622"/>
      <c r="R25" s="623">
        <v>3575745</v>
      </c>
      <c r="S25" s="624"/>
      <c r="T25" s="624"/>
      <c r="U25" s="624"/>
      <c r="V25" s="624"/>
      <c r="W25" s="624"/>
      <c r="X25" s="624"/>
      <c r="Y25" s="625"/>
      <c r="Z25" s="626">
        <v>51.7</v>
      </c>
      <c r="AA25" s="626"/>
      <c r="AB25" s="626"/>
      <c r="AC25" s="626"/>
      <c r="AD25" s="627">
        <v>3340699</v>
      </c>
      <c r="AE25" s="627"/>
      <c r="AF25" s="627"/>
      <c r="AG25" s="627"/>
      <c r="AH25" s="627"/>
      <c r="AI25" s="627"/>
      <c r="AJ25" s="627"/>
      <c r="AK25" s="627"/>
      <c r="AL25" s="628">
        <v>99.9</v>
      </c>
      <c r="AM25" s="629"/>
      <c r="AN25" s="629"/>
      <c r="AO25" s="630"/>
      <c r="AP25" s="620" t="s">
        <v>280</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281</v>
      </c>
      <c r="CE25" s="621"/>
      <c r="CF25" s="621"/>
      <c r="CG25" s="621"/>
      <c r="CH25" s="621"/>
      <c r="CI25" s="621"/>
      <c r="CJ25" s="621"/>
      <c r="CK25" s="621"/>
      <c r="CL25" s="621"/>
      <c r="CM25" s="621"/>
      <c r="CN25" s="621"/>
      <c r="CO25" s="621"/>
      <c r="CP25" s="621"/>
      <c r="CQ25" s="622"/>
      <c r="CR25" s="623">
        <v>917374</v>
      </c>
      <c r="CS25" s="644"/>
      <c r="CT25" s="644"/>
      <c r="CU25" s="644"/>
      <c r="CV25" s="644"/>
      <c r="CW25" s="644"/>
      <c r="CX25" s="644"/>
      <c r="CY25" s="645"/>
      <c r="CZ25" s="628">
        <v>13.9</v>
      </c>
      <c r="DA25" s="656"/>
      <c r="DB25" s="656"/>
      <c r="DC25" s="658"/>
      <c r="DD25" s="632">
        <v>843515</v>
      </c>
      <c r="DE25" s="644"/>
      <c r="DF25" s="644"/>
      <c r="DG25" s="644"/>
      <c r="DH25" s="644"/>
      <c r="DI25" s="644"/>
      <c r="DJ25" s="644"/>
      <c r="DK25" s="645"/>
      <c r="DL25" s="632">
        <v>758654</v>
      </c>
      <c r="DM25" s="644"/>
      <c r="DN25" s="644"/>
      <c r="DO25" s="644"/>
      <c r="DP25" s="644"/>
      <c r="DQ25" s="644"/>
      <c r="DR25" s="644"/>
      <c r="DS25" s="644"/>
      <c r="DT25" s="644"/>
      <c r="DU25" s="644"/>
      <c r="DV25" s="645"/>
      <c r="DW25" s="628">
        <v>22.7</v>
      </c>
      <c r="DX25" s="656"/>
      <c r="DY25" s="656"/>
      <c r="DZ25" s="656"/>
      <c r="EA25" s="656"/>
      <c r="EB25" s="656"/>
      <c r="EC25" s="657"/>
    </row>
    <row r="26" spans="2:133" ht="11.25" customHeight="1" x14ac:dyDescent="0.15">
      <c r="B26" s="620" t="s">
        <v>282</v>
      </c>
      <c r="C26" s="621"/>
      <c r="D26" s="621"/>
      <c r="E26" s="621"/>
      <c r="F26" s="621"/>
      <c r="G26" s="621"/>
      <c r="H26" s="621"/>
      <c r="I26" s="621"/>
      <c r="J26" s="621"/>
      <c r="K26" s="621"/>
      <c r="L26" s="621"/>
      <c r="M26" s="621"/>
      <c r="N26" s="621"/>
      <c r="O26" s="621"/>
      <c r="P26" s="621"/>
      <c r="Q26" s="622"/>
      <c r="R26" s="623">
        <v>980</v>
      </c>
      <c r="S26" s="624"/>
      <c r="T26" s="624"/>
      <c r="U26" s="624"/>
      <c r="V26" s="624"/>
      <c r="W26" s="624"/>
      <c r="X26" s="624"/>
      <c r="Y26" s="625"/>
      <c r="Z26" s="626">
        <v>0</v>
      </c>
      <c r="AA26" s="626"/>
      <c r="AB26" s="626"/>
      <c r="AC26" s="626"/>
      <c r="AD26" s="627">
        <v>980</v>
      </c>
      <c r="AE26" s="627"/>
      <c r="AF26" s="627"/>
      <c r="AG26" s="627"/>
      <c r="AH26" s="627"/>
      <c r="AI26" s="627"/>
      <c r="AJ26" s="627"/>
      <c r="AK26" s="627"/>
      <c r="AL26" s="628">
        <v>0</v>
      </c>
      <c r="AM26" s="629"/>
      <c r="AN26" s="629"/>
      <c r="AO26" s="630"/>
      <c r="AP26" s="620" t="s">
        <v>283</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284</v>
      </c>
      <c r="CE26" s="621"/>
      <c r="CF26" s="621"/>
      <c r="CG26" s="621"/>
      <c r="CH26" s="621"/>
      <c r="CI26" s="621"/>
      <c r="CJ26" s="621"/>
      <c r="CK26" s="621"/>
      <c r="CL26" s="621"/>
      <c r="CM26" s="621"/>
      <c r="CN26" s="621"/>
      <c r="CO26" s="621"/>
      <c r="CP26" s="621"/>
      <c r="CQ26" s="622"/>
      <c r="CR26" s="623">
        <v>524336</v>
      </c>
      <c r="CS26" s="624"/>
      <c r="CT26" s="624"/>
      <c r="CU26" s="624"/>
      <c r="CV26" s="624"/>
      <c r="CW26" s="624"/>
      <c r="CX26" s="624"/>
      <c r="CY26" s="625"/>
      <c r="CZ26" s="628">
        <v>8</v>
      </c>
      <c r="DA26" s="656"/>
      <c r="DB26" s="656"/>
      <c r="DC26" s="658"/>
      <c r="DD26" s="632">
        <v>474550</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6"/>
      <c r="DY26" s="656"/>
      <c r="DZ26" s="656"/>
      <c r="EA26" s="656"/>
      <c r="EB26" s="656"/>
      <c r="EC26" s="657"/>
    </row>
    <row r="27" spans="2:133" ht="11.25" customHeight="1" x14ac:dyDescent="0.15">
      <c r="B27" s="620" t="s">
        <v>285</v>
      </c>
      <c r="C27" s="621"/>
      <c r="D27" s="621"/>
      <c r="E27" s="621"/>
      <c r="F27" s="621"/>
      <c r="G27" s="621"/>
      <c r="H27" s="621"/>
      <c r="I27" s="621"/>
      <c r="J27" s="621"/>
      <c r="K27" s="621"/>
      <c r="L27" s="621"/>
      <c r="M27" s="621"/>
      <c r="N27" s="621"/>
      <c r="O27" s="621"/>
      <c r="P27" s="621"/>
      <c r="Q27" s="622"/>
      <c r="R27" s="623">
        <v>99258</v>
      </c>
      <c r="S27" s="624"/>
      <c r="T27" s="624"/>
      <c r="U27" s="624"/>
      <c r="V27" s="624"/>
      <c r="W27" s="624"/>
      <c r="X27" s="624"/>
      <c r="Y27" s="625"/>
      <c r="Z27" s="626">
        <v>1.4</v>
      </c>
      <c r="AA27" s="626"/>
      <c r="AB27" s="626"/>
      <c r="AC27" s="626"/>
      <c r="AD27" s="627" t="s">
        <v>122</v>
      </c>
      <c r="AE27" s="627"/>
      <c r="AF27" s="627"/>
      <c r="AG27" s="627"/>
      <c r="AH27" s="627"/>
      <c r="AI27" s="627"/>
      <c r="AJ27" s="627"/>
      <c r="AK27" s="627"/>
      <c r="AL27" s="628" t="s">
        <v>122</v>
      </c>
      <c r="AM27" s="629"/>
      <c r="AN27" s="629"/>
      <c r="AO27" s="630"/>
      <c r="AP27" s="620" t="s">
        <v>286</v>
      </c>
      <c r="AQ27" s="621"/>
      <c r="AR27" s="621"/>
      <c r="AS27" s="621"/>
      <c r="AT27" s="621"/>
      <c r="AU27" s="621"/>
      <c r="AV27" s="621"/>
      <c r="AW27" s="621"/>
      <c r="AX27" s="621"/>
      <c r="AY27" s="621"/>
      <c r="AZ27" s="621"/>
      <c r="BA27" s="621"/>
      <c r="BB27" s="621"/>
      <c r="BC27" s="621"/>
      <c r="BD27" s="621"/>
      <c r="BE27" s="621"/>
      <c r="BF27" s="622"/>
      <c r="BG27" s="623">
        <v>1155708</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287</v>
      </c>
      <c r="CE27" s="621"/>
      <c r="CF27" s="621"/>
      <c r="CG27" s="621"/>
      <c r="CH27" s="621"/>
      <c r="CI27" s="621"/>
      <c r="CJ27" s="621"/>
      <c r="CK27" s="621"/>
      <c r="CL27" s="621"/>
      <c r="CM27" s="621"/>
      <c r="CN27" s="621"/>
      <c r="CO27" s="621"/>
      <c r="CP27" s="621"/>
      <c r="CQ27" s="622"/>
      <c r="CR27" s="623">
        <v>1234017</v>
      </c>
      <c r="CS27" s="644"/>
      <c r="CT27" s="644"/>
      <c r="CU27" s="644"/>
      <c r="CV27" s="644"/>
      <c r="CW27" s="644"/>
      <c r="CX27" s="644"/>
      <c r="CY27" s="645"/>
      <c r="CZ27" s="628">
        <v>18.7</v>
      </c>
      <c r="DA27" s="656"/>
      <c r="DB27" s="656"/>
      <c r="DC27" s="658"/>
      <c r="DD27" s="632">
        <v>411565</v>
      </c>
      <c r="DE27" s="644"/>
      <c r="DF27" s="644"/>
      <c r="DG27" s="644"/>
      <c r="DH27" s="644"/>
      <c r="DI27" s="644"/>
      <c r="DJ27" s="644"/>
      <c r="DK27" s="645"/>
      <c r="DL27" s="632">
        <v>306906</v>
      </c>
      <c r="DM27" s="644"/>
      <c r="DN27" s="644"/>
      <c r="DO27" s="644"/>
      <c r="DP27" s="644"/>
      <c r="DQ27" s="644"/>
      <c r="DR27" s="644"/>
      <c r="DS27" s="644"/>
      <c r="DT27" s="644"/>
      <c r="DU27" s="644"/>
      <c r="DV27" s="645"/>
      <c r="DW27" s="628">
        <v>9.1999999999999993</v>
      </c>
      <c r="DX27" s="656"/>
      <c r="DY27" s="656"/>
      <c r="DZ27" s="656"/>
      <c r="EA27" s="656"/>
      <c r="EB27" s="656"/>
      <c r="EC27" s="657"/>
    </row>
    <row r="28" spans="2:133" ht="11.25" customHeight="1" x14ac:dyDescent="0.15">
      <c r="B28" s="620" t="s">
        <v>288</v>
      </c>
      <c r="C28" s="621"/>
      <c r="D28" s="621"/>
      <c r="E28" s="621"/>
      <c r="F28" s="621"/>
      <c r="G28" s="621"/>
      <c r="H28" s="621"/>
      <c r="I28" s="621"/>
      <c r="J28" s="621"/>
      <c r="K28" s="621"/>
      <c r="L28" s="621"/>
      <c r="M28" s="621"/>
      <c r="N28" s="621"/>
      <c r="O28" s="621"/>
      <c r="P28" s="621"/>
      <c r="Q28" s="622"/>
      <c r="R28" s="623">
        <v>45551</v>
      </c>
      <c r="S28" s="624"/>
      <c r="T28" s="624"/>
      <c r="U28" s="624"/>
      <c r="V28" s="624"/>
      <c r="W28" s="624"/>
      <c r="X28" s="624"/>
      <c r="Y28" s="625"/>
      <c r="Z28" s="626">
        <v>0.7</v>
      </c>
      <c r="AA28" s="626"/>
      <c r="AB28" s="626"/>
      <c r="AC28" s="626"/>
      <c r="AD28" s="627">
        <v>2364</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289</v>
      </c>
      <c r="CE28" s="621"/>
      <c r="CF28" s="621"/>
      <c r="CG28" s="621"/>
      <c r="CH28" s="621"/>
      <c r="CI28" s="621"/>
      <c r="CJ28" s="621"/>
      <c r="CK28" s="621"/>
      <c r="CL28" s="621"/>
      <c r="CM28" s="621"/>
      <c r="CN28" s="621"/>
      <c r="CO28" s="621"/>
      <c r="CP28" s="621"/>
      <c r="CQ28" s="622"/>
      <c r="CR28" s="623">
        <v>479477</v>
      </c>
      <c r="CS28" s="624"/>
      <c r="CT28" s="624"/>
      <c r="CU28" s="624"/>
      <c r="CV28" s="624"/>
      <c r="CW28" s="624"/>
      <c r="CX28" s="624"/>
      <c r="CY28" s="625"/>
      <c r="CZ28" s="628">
        <v>7.3</v>
      </c>
      <c r="DA28" s="656"/>
      <c r="DB28" s="656"/>
      <c r="DC28" s="658"/>
      <c r="DD28" s="632">
        <v>459293</v>
      </c>
      <c r="DE28" s="624"/>
      <c r="DF28" s="624"/>
      <c r="DG28" s="624"/>
      <c r="DH28" s="624"/>
      <c r="DI28" s="624"/>
      <c r="DJ28" s="624"/>
      <c r="DK28" s="625"/>
      <c r="DL28" s="632">
        <v>459293</v>
      </c>
      <c r="DM28" s="624"/>
      <c r="DN28" s="624"/>
      <c r="DO28" s="624"/>
      <c r="DP28" s="624"/>
      <c r="DQ28" s="624"/>
      <c r="DR28" s="624"/>
      <c r="DS28" s="624"/>
      <c r="DT28" s="624"/>
      <c r="DU28" s="624"/>
      <c r="DV28" s="625"/>
      <c r="DW28" s="628">
        <v>13.7</v>
      </c>
      <c r="DX28" s="656"/>
      <c r="DY28" s="656"/>
      <c r="DZ28" s="656"/>
      <c r="EA28" s="656"/>
      <c r="EB28" s="656"/>
      <c r="EC28" s="657"/>
    </row>
    <row r="29" spans="2:133" ht="11.25" customHeight="1" x14ac:dyDescent="0.15">
      <c r="B29" s="620" t="s">
        <v>290</v>
      </c>
      <c r="C29" s="621"/>
      <c r="D29" s="621"/>
      <c r="E29" s="621"/>
      <c r="F29" s="621"/>
      <c r="G29" s="621"/>
      <c r="H29" s="621"/>
      <c r="I29" s="621"/>
      <c r="J29" s="621"/>
      <c r="K29" s="621"/>
      <c r="L29" s="621"/>
      <c r="M29" s="621"/>
      <c r="N29" s="621"/>
      <c r="O29" s="621"/>
      <c r="P29" s="621"/>
      <c r="Q29" s="622"/>
      <c r="R29" s="623">
        <v>22740</v>
      </c>
      <c r="S29" s="624"/>
      <c r="T29" s="624"/>
      <c r="U29" s="624"/>
      <c r="V29" s="624"/>
      <c r="W29" s="624"/>
      <c r="X29" s="624"/>
      <c r="Y29" s="625"/>
      <c r="Z29" s="626">
        <v>0.3</v>
      </c>
      <c r="AA29" s="626"/>
      <c r="AB29" s="626"/>
      <c r="AC29" s="626"/>
      <c r="AD29" s="627" t="s">
        <v>122</v>
      </c>
      <c r="AE29" s="627"/>
      <c r="AF29" s="627"/>
      <c r="AG29" s="627"/>
      <c r="AH29" s="627"/>
      <c r="AI29" s="627"/>
      <c r="AJ29" s="627"/>
      <c r="AK29" s="627"/>
      <c r="AL29" s="628" t="s">
        <v>122</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291</v>
      </c>
      <c r="CE29" s="662"/>
      <c r="CF29" s="620" t="s">
        <v>66</v>
      </c>
      <c r="CG29" s="621"/>
      <c r="CH29" s="621"/>
      <c r="CI29" s="621"/>
      <c r="CJ29" s="621"/>
      <c r="CK29" s="621"/>
      <c r="CL29" s="621"/>
      <c r="CM29" s="621"/>
      <c r="CN29" s="621"/>
      <c r="CO29" s="621"/>
      <c r="CP29" s="621"/>
      <c r="CQ29" s="622"/>
      <c r="CR29" s="623">
        <v>479357</v>
      </c>
      <c r="CS29" s="644"/>
      <c r="CT29" s="644"/>
      <c r="CU29" s="644"/>
      <c r="CV29" s="644"/>
      <c r="CW29" s="644"/>
      <c r="CX29" s="644"/>
      <c r="CY29" s="645"/>
      <c r="CZ29" s="628">
        <v>7.3</v>
      </c>
      <c r="DA29" s="656"/>
      <c r="DB29" s="656"/>
      <c r="DC29" s="658"/>
      <c r="DD29" s="632">
        <v>459173</v>
      </c>
      <c r="DE29" s="644"/>
      <c r="DF29" s="644"/>
      <c r="DG29" s="644"/>
      <c r="DH29" s="644"/>
      <c r="DI29" s="644"/>
      <c r="DJ29" s="644"/>
      <c r="DK29" s="645"/>
      <c r="DL29" s="632">
        <v>459173</v>
      </c>
      <c r="DM29" s="644"/>
      <c r="DN29" s="644"/>
      <c r="DO29" s="644"/>
      <c r="DP29" s="644"/>
      <c r="DQ29" s="644"/>
      <c r="DR29" s="644"/>
      <c r="DS29" s="644"/>
      <c r="DT29" s="644"/>
      <c r="DU29" s="644"/>
      <c r="DV29" s="645"/>
      <c r="DW29" s="628">
        <v>13.7</v>
      </c>
      <c r="DX29" s="656"/>
      <c r="DY29" s="656"/>
      <c r="DZ29" s="656"/>
      <c r="EA29" s="656"/>
      <c r="EB29" s="656"/>
      <c r="EC29" s="657"/>
    </row>
    <row r="30" spans="2:133" ht="11.25" customHeight="1" x14ac:dyDescent="0.15">
      <c r="B30" s="620" t="s">
        <v>292</v>
      </c>
      <c r="C30" s="621"/>
      <c r="D30" s="621"/>
      <c r="E30" s="621"/>
      <c r="F30" s="621"/>
      <c r="G30" s="621"/>
      <c r="H30" s="621"/>
      <c r="I30" s="621"/>
      <c r="J30" s="621"/>
      <c r="K30" s="621"/>
      <c r="L30" s="621"/>
      <c r="M30" s="621"/>
      <c r="N30" s="621"/>
      <c r="O30" s="621"/>
      <c r="P30" s="621"/>
      <c r="Q30" s="622"/>
      <c r="R30" s="623">
        <v>855553</v>
      </c>
      <c r="S30" s="624"/>
      <c r="T30" s="624"/>
      <c r="U30" s="624"/>
      <c r="V30" s="624"/>
      <c r="W30" s="624"/>
      <c r="X30" s="624"/>
      <c r="Y30" s="625"/>
      <c r="Z30" s="626">
        <v>12.4</v>
      </c>
      <c r="AA30" s="626"/>
      <c r="AB30" s="626"/>
      <c r="AC30" s="626"/>
      <c r="AD30" s="627" t="s">
        <v>122</v>
      </c>
      <c r="AE30" s="627"/>
      <c r="AF30" s="627"/>
      <c r="AG30" s="627"/>
      <c r="AH30" s="627"/>
      <c r="AI30" s="627"/>
      <c r="AJ30" s="627"/>
      <c r="AK30" s="627"/>
      <c r="AL30" s="628" t="s">
        <v>122</v>
      </c>
      <c r="AM30" s="629"/>
      <c r="AN30" s="629"/>
      <c r="AO30" s="630"/>
      <c r="AP30" s="605" t="s">
        <v>210</v>
      </c>
      <c r="AQ30" s="606"/>
      <c r="AR30" s="606"/>
      <c r="AS30" s="606"/>
      <c r="AT30" s="606"/>
      <c r="AU30" s="606"/>
      <c r="AV30" s="606"/>
      <c r="AW30" s="606"/>
      <c r="AX30" s="606"/>
      <c r="AY30" s="606"/>
      <c r="AZ30" s="606"/>
      <c r="BA30" s="606"/>
      <c r="BB30" s="606"/>
      <c r="BC30" s="606"/>
      <c r="BD30" s="606"/>
      <c r="BE30" s="606"/>
      <c r="BF30" s="607"/>
      <c r="BG30" s="605" t="s">
        <v>293</v>
      </c>
      <c r="BH30" s="659"/>
      <c r="BI30" s="659"/>
      <c r="BJ30" s="659"/>
      <c r="BK30" s="659"/>
      <c r="BL30" s="659"/>
      <c r="BM30" s="659"/>
      <c r="BN30" s="659"/>
      <c r="BO30" s="659"/>
      <c r="BP30" s="659"/>
      <c r="BQ30" s="660"/>
      <c r="BR30" s="605" t="s">
        <v>294</v>
      </c>
      <c r="BS30" s="659"/>
      <c r="BT30" s="659"/>
      <c r="BU30" s="659"/>
      <c r="BV30" s="659"/>
      <c r="BW30" s="659"/>
      <c r="BX30" s="659"/>
      <c r="BY30" s="659"/>
      <c r="BZ30" s="659"/>
      <c r="CA30" s="659"/>
      <c r="CB30" s="660"/>
      <c r="CD30" s="663"/>
      <c r="CE30" s="664"/>
      <c r="CF30" s="620" t="s">
        <v>295</v>
      </c>
      <c r="CG30" s="621"/>
      <c r="CH30" s="621"/>
      <c r="CI30" s="621"/>
      <c r="CJ30" s="621"/>
      <c r="CK30" s="621"/>
      <c r="CL30" s="621"/>
      <c r="CM30" s="621"/>
      <c r="CN30" s="621"/>
      <c r="CO30" s="621"/>
      <c r="CP30" s="621"/>
      <c r="CQ30" s="622"/>
      <c r="CR30" s="623">
        <v>462055</v>
      </c>
      <c r="CS30" s="624"/>
      <c r="CT30" s="624"/>
      <c r="CU30" s="624"/>
      <c r="CV30" s="624"/>
      <c r="CW30" s="624"/>
      <c r="CX30" s="624"/>
      <c r="CY30" s="625"/>
      <c r="CZ30" s="628">
        <v>7</v>
      </c>
      <c r="DA30" s="656"/>
      <c r="DB30" s="656"/>
      <c r="DC30" s="658"/>
      <c r="DD30" s="632">
        <v>443684</v>
      </c>
      <c r="DE30" s="624"/>
      <c r="DF30" s="624"/>
      <c r="DG30" s="624"/>
      <c r="DH30" s="624"/>
      <c r="DI30" s="624"/>
      <c r="DJ30" s="624"/>
      <c r="DK30" s="625"/>
      <c r="DL30" s="632">
        <v>443684</v>
      </c>
      <c r="DM30" s="624"/>
      <c r="DN30" s="624"/>
      <c r="DO30" s="624"/>
      <c r="DP30" s="624"/>
      <c r="DQ30" s="624"/>
      <c r="DR30" s="624"/>
      <c r="DS30" s="624"/>
      <c r="DT30" s="624"/>
      <c r="DU30" s="624"/>
      <c r="DV30" s="625"/>
      <c r="DW30" s="628">
        <v>13.3</v>
      </c>
      <c r="DX30" s="656"/>
      <c r="DY30" s="656"/>
      <c r="DZ30" s="656"/>
      <c r="EA30" s="656"/>
      <c r="EB30" s="656"/>
      <c r="EC30" s="657"/>
    </row>
    <row r="31" spans="2:133" ht="11.25" customHeight="1" x14ac:dyDescent="0.15">
      <c r="B31" s="636" t="s">
        <v>296</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297</v>
      </c>
      <c r="AQ31" s="672"/>
      <c r="AR31" s="672"/>
      <c r="AS31" s="672"/>
      <c r="AT31" s="677" t="s">
        <v>298</v>
      </c>
      <c r="AU31" s="218"/>
      <c r="AV31" s="218"/>
      <c r="AW31" s="218"/>
      <c r="AX31" s="609" t="s">
        <v>176</v>
      </c>
      <c r="AY31" s="610"/>
      <c r="AZ31" s="610"/>
      <c r="BA31" s="610"/>
      <c r="BB31" s="610"/>
      <c r="BC31" s="610"/>
      <c r="BD31" s="610"/>
      <c r="BE31" s="610"/>
      <c r="BF31" s="611"/>
      <c r="BG31" s="670">
        <v>99.4</v>
      </c>
      <c r="BH31" s="667"/>
      <c r="BI31" s="667"/>
      <c r="BJ31" s="667"/>
      <c r="BK31" s="667"/>
      <c r="BL31" s="667"/>
      <c r="BM31" s="618">
        <v>98.5</v>
      </c>
      <c r="BN31" s="667"/>
      <c r="BO31" s="667"/>
      <c r="BP31" s="667"/>
      <c r="BQ31" s="668"/>
      <c r="BR31" s="670">
        <v>99.5</v>
      </c>
      <c r="BS31" s="667"/>
      <c r="BT31" s="667"/>
      <c r="BU31" s="667"/>
      <c r="BV31" s="667"/>
      <c r="BW31" s="667"/>
      <c r="BX31" s="618">
        <v>98.5</v>
      </c>
      <c r="BY31" s="667"/>
      <c r="BZ31" s="667"/>
      <c r="CA31" s="667"/>
      <c r="CB31" s="668"/>
      <c r="CD31" s="663"/>
      <c r="CE31" s="664"/>
      <c r="CF31" s="620" t="s">
        <v>299</v>
      </c>
      <c r="CG31" s="621"/>
      <c r="CH31" s="621"/>
      <c r="CI31" s="621"/>
      <c r="CJ31" s="621"/>
      <c r="CK31" s="621"/>
      <c r="CL31" s="621"/>
      <c r="CM31" s="621"/>
      <c r="CN31" s="621"/>
      <c r="CO31" s="621"/>
      <c r="CP31" s="621"/>
      <c r="CQ31" s="622"/>
      <c r="CR31" s="623">
        <v>17302</v>
      </c>
      <c r="CS31" s="644"/>
      <c r="CT31" s="644"/>
      <c r="CU31" s="644"/>
      <c r="CV31" s="644"/>
      <c r="CW31" s="644"/>
      <c r="CX31" s="644"/>
      <c r="CY31" s="645"/>
      <c r="CZ31" s="628">
        <v>0.3</v>
      </c>
      <c r="DA31" s="656"/>
      <c r="DB31" s="656"/>
      <c r="DC31" s="658"/>
      <c r="DD31" s="632">
        <v>15489</v>
      </c>
      <c r="DE31" s="644"/>
      <c r="DF31" s="644"/>
      <c r="DG31" s="644"/>
      <c r="DH31" s="644"/>
      <c r="DI31" s="644"/>
      <c r="DJ31" s="644"/>
      <c r="DK31" s="645"/>
      <c r="DL31" s="632">
        <v>15489</v>
      </c>
      <c r="DM31" s="644"/>
      <c r="DN31" s="644"/>
      <c r="DO31" s="644"/>
      <c r="DP31" s="644"/>
      <c r="DQ31" s="644"/>
      <c r="DR31" s="644"/>
      <c r="DS31" s="644"/>
      <c r="DT31" s="644"/>
      <c r="DU31" s="644"/>
      <c r="DV31" s="645"/>
      <c r="DW31" s="628">
        <v>0.5</v>
      </c>
      <c r="DX31" s="656"/>
      <c r="DY31" s="656"/>
      <c r="DZ31" s="656"/>
      <c r="EA31" s="656"/>
      <c r="EB31" s="656"/>
      <c r="EC31" s="657"/>
    </row>
    <row r="32" spans="2:133" ht="11.25" customHeight="1" x14ac:dyDescent="0.15">
      <c r="B32" s="620" t="s">
        <v>300</v>
      </c>
      <c r="C32" s="621"/>
      <c r="D32" s="621"/>
      <c r="E32" s="621"/>
      <c r="F32" s="621"/>
      <c r="G32" s="621"/>
      <c r="H32" s="621"/>
      <c r="I32" s="621"/>
      <c r="J32" s="621"/>
      <c r="K32" s="621"/>
      <c r="L32" s="621"/>
      <c r="M32" s="621"/>
      <c r="N32" s="621"/>
      <c r="O32" s="621"/>
      <c r="P32" s="621"/>
      <c r="Q32" s="622"/>
      <c r="R32" s="623">
        <v>527572</v>
      </c>
      <c r="S32" s="624"/>
      <c r="T32" s="624"/>
      <c r="U32" s="624"/>
      <c r="V32" s="624"/>
      <c r="W32" s="624"/>
      <c r="X32" s="624"/>
      <c r="Y32" s="625"/>
      <c r="Z32" s="626">
        <v>7.6</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301</v>
      </c>
      <c r="AX32" s="620" t="s">
        <v>302</v>
      </c>
      <c r="AY32" s="621"/>
      <c r="AZ32" s="621"/>
      <c r="BA32" s="621"/>
      <c r="BB32" s="621"/>
      <c r="BC32" s="621"/>
      <c r="BD32" s="621"/>
      <c r="BE32" s="621"/>
      <c r="BF32" s="622"/>
      <c r="BG32" s="680">
        <v>99.1</v>
      </c>
      <c r="BH32" s="644"/>
      <c r="BI32" s="644"/>
      <c r="BJ32" s="644"/>
      <c r="BK32" s="644"/>
      <c r="BL32" s="644"/>
      <c r="BM32" s="629">
        <v>98.5</v>
      </c>
      <c r="BN32" s="644"/>
      <c r="BO32" s="644"/>
      <c r="BP32" s="644"/>
      <c r="BQ32" s="669"/>
      <c r="BR32" s="680">
        <v>99.3</v>
      </c>
      <c r="BS32" s="644"/>
      <c r="BT32" s="644"/>
      <c r="BU32" s="644"/>
      <c r="BV32" s="644"/>
      <c r="BW32" s="644"/>
      <c r="BX32" s="629">
        <v>98.7</v>
      </c>
      <c r="BY32" s="644"/>
      <c r="BZ32" s="644"/>
      <c r="CA32" s="644"/>
      <c r="CB32" s="669"/>
      <c r="CD32" s="665"/>
      <c r="CE32" s="666"/>
      <c r="CF32" s="620" t="s">
        <v>303</v>
      </c>
      <c r="CG32" s="621"/>
      <c r="CH32" s="621"/>
      <c r="CI32" s="621"/>
      <c r="CJ32" s="621"/>
      <c r="CK32" s="621"/>
      <c r="CL32" s="621"/>
      <c r="CM32" s="621"/>
      <c r="CN32" s="621"/>
      <c r="CO32" s="621"/>
      <c r="CP32" s="621"/>
      <c r="CQ32" s="622"/>
      <c r="CR32" s="623">
        <v>120</v>
      </c>
      <c r="CS32" s="624"/>
      <c r="CT32" s="624"/>
      <c r="CU32" s="624"/>
      <c r="CV32" s="624"/>
      <c r="CW32" s="624"/>
      <c r="CX32" s="624"/>
      <c r="CY32" s="625"/>
      <c r="CZ32" s="628">
        <v>0</v>
      </c>
      <c r="DA32" s="656"/>
      <c r="DB32" s="656"/>
      <c r="DC32" s="658"/>
      <c r="DD32" s="632">
        <v>120</v>
      </c>
      <c r="DE32" s="624"/>
      <c r="DF32" s="624"/>
      <c r="DG32" s="624"/>
      <c r="DH32" s="624"/>
      <c r="DI32" s="624"/>
      <c r="DJ32" s="624"/>
      <c r="DK32" s="625"/>
      <c r="DL32" s="632">
        <v>120</v>
      </c>
      <c r="DM32" s="624"/>
      <c r="DN32" s="624"/>
      <c r="DO32" s="624"/>
      <c r="DP32" s="624"/>
      <c r="DQ32" s="624"/>
      <c r="DR32" s="624"/>
      <c r="DS32" s="624"/>
      <c r="DT32" s="624"/>
      <c r="DU32" s="624"/>
      <c r="DV32" s="625"/>
      <c r="DW32" s="628">
        <v>0</v>
      </c>
      <c r="DX32" s="656"/>
      <c r="DY32" s="656"/>
      <c r="DZ32" s="656"/>
      <c r="EA32" s="656"/>
      <c r="EB32" s="656"/>
      <c r="EC32" s="657"/>
    </row>
    <row r="33" spans="2:133" ht="11.25" customHeight="1" x14ac:dyDescent="0.15">
      <c r="B33" s="620" t="s">
        <v>304</v>
      </c>
      <c r="C33" s="621"/>
      <c r="D33" s="621"/>
      <c r="E33" s="621"/>
      <c r="F33" s="621"/>
      <c r="G33" s="621"/>
      <c r="H33" s="621"/>
      <c r="I33" s="621"/>
      <c r="J33" s="621"/>
      <c r="K33" s="621"/>
      <c r="L33" s="621"/>
      <c r="M33" s="621"/>
      <c r="N33" s="621"/>
      <c r="O33" s="621"/>
      <c r="P33" s="621"/>
      <c r="Q33" s="622"/>
      <c r="R33" s="623">
        <v>134098</v>
      </c>
      <c r="S33" s="624"/>
      <c r="T33" s="624"/>
      <c r="U33" s="624"/>
      <c r="V33" s="624"/>
      <c r="W33" s="624"/>
      <c r="X33" s="624"/>
      <c r="Y33" s="625"/>
      <c r="Z33" s="626">
        <v>1.9</v>
      </c>
      <c r="AA33" s="626"/>
      <c r="AB33" s="626"/>
      <c r="AC33" s="626"/>
      <c r="AD33" s="627" t="s">
        <v>122</v>
      </c>
      <c r="AE33" s="627"/>
      <c r="AF33" s="627"/>
      <c r="AG33" s="627"/>
      <c r="AH33" s="627"/>
      <c r="AI33" s="627"/>
      <c r="AJ33" s="627"/>
      <c r="AK33" s="627"/>
      <c r="AL33" s="628" t="s">
        <v>122</v>
      </c>
      <c r="AM33" s="629"/>
      <c r="AN33" s="629"/>
      <c r="AO33" s="630"/>
      <c r="AP33" s="675"/>
      <c r="AQ33" s="676"/>
      <c r="AR33" s="676"/>
      <c r="AS33" s="676"/>
      <c r="AT33" s="679"/>
      <c r="AU33" s="219"/>
      <c r="AV33" s="219"/>
      <c r="AW33" s="219"/>
      <c r="AX33" s="646" t="s">
        <v>305</v>
      </c>
      <c r="AY33" s="647"/>
      <c r="AZ33" s="647"/>
      <c r="BA33" s="647"/>
      <c r="BB33" s="647"/>
      <c r="BC33" s="647"/>
      <c r="BD33" s="647"/>
      <c r="BE33" s="647"/>
      <c r="BF33" s="648"/>
      <c r="BG33" s="681">
        <v>99.5</v>
      </c>
      <c r="BH33" s="682"/>
      <c r="BI33" s="682"/>
      <c r="BJ33" s="682"/>
      <c r="BK33" s="682"/>
      <c r="BL33" s="682"/>
      <c r="BM33" s="683">
        <v>98.3</v>
      </c>
      <c r="BN33" s="682"/>
      <c r="BO33" s="682"/>
      <c r="BP33" s="682"/>
      <c r="BQ33" s="684"/>
      <c r="BR33" s="681">
        <v>99.6</v>
      </c>
      <c r="BS33" s="682"/>
      <c r="BT33" s="682"/>
      <c r="BU33" s="682"/>
      <c r="BV33" s="682"/>
      <c r="BW33" s="682"/>
      <c r="BX33" s="683">
        <v>98.1</v>
      </c>
      <c r="BY33" s="682"/>
      <c r="BZ33" s="682"/>
      <c r="CA33" s="682"/>
      <c r="CB33" s="684"/>
      <c r="CD33" s="620" t="s">
        <v>306</v>
      </c>
      <c r="CE33" s="621"/>
      <c r="CF33" s="621"/>
      <c r="CG33" s="621"/>
      <c r="CH33" s="621"/>
      <c r="CI33" s="621"/>
      <c r="CJ33" s="621"/>
      <c r="CK33" s="621"/>
      <c r="CL33" s="621"/>
      <c r="CM33" s="621"/>
      <c r="CN33" s="621"/>
      <c r="CO33" s="621"/>
      <c r="CP33" s="621"/>
      <c r="CQ33" s="622"/>
      <c r="CR33" s="623">
        <v>3569186</v>
      </c>
      <c r="CS33" s="644"/>
      <c r="CT33" s="644"/>
      <c r="CU33" s="644"/>
      <c r="CV33" s="644"/>
      <c r="CW33" s="644"/>
      <c r="CX33" s="644"/>
      <c r="CY33" s="645"/>
      <c r="CZ33" s="628">
        <v>54.2</v>
      </c>
      <c r="DA33" s="656"/>
      <c r="DB33" s="656"/>
      <c r="DC33" s="658"/>
      <c r="DD33" s="632">
        <v>1905991</v>
      </c>
      <c r="DE33" s="644"/>
      <c r="DF33" s="644"/>
      <c r="DG33" s="644"/>
      <c r="DH33" s="644"/>
      <c r="DI33" s="644"/>
      <c r="DJ33" s="644"/>
      <c r="DK33" s="645"/>
      <c r="DL33" s="632">
        <v>1488801</v>
      </c>
      <c r="DM33" s="644"/>
      <c r="DN33" s="644"/>
      <c r="DO33" s="644"/>
      <c r="DP33" s="644"/>
      <c r="DQ33" s="644"/>
      <c r="DR33" s="644"/>
      <c r="DS33" s="644"/>
      <c r="DT33" s="644"/>
      <c r="DU33" s="644"/>
      <c r="DV33" s="645"/>
      <c r="DW33" s="628">
        <v>44.5</v>
      </c>
      <c r="DX33" s="656"/>
      <c r="DY33" s="656"/>
      <c r="DZ33" s="656"/>
      <c r="EA33" s="656"/>
      <c r="EB33" s="656"/>
      <c r="EC33" s="657"/>
    </row>
    <row r="34" spans="2:133" ht="11.25" customHeight="1" x14ac:dyDescent="0.15">
      <c r="B34" s="620" t="s">
        <v>307</v>
      </c>
      <c r="C34" s="621"/>
      <c r="D34" s="621"/>
      <c r="E34" s="621"/>
      <c r="F34" s="621"/>
      <c r="G34" s="621"/>
      <c r="H34" s="621"/>
      <c r="I34" s="621"/>
      <c r="J34" s="621"/>
      <c r="K34" s="621"/>
      <c r="L34" s="621"/>
      <c r="M34" s="621"/>
      <c r="N34" s="621"/>
      <c r="O34" s="621"/>
      <c r="P34" s="621"/>
      <c r="Q34" s="622"/>
      <c r="R34" s="623">
        <v>972973</v>
      </c>
      <c r="S34" s="624"/>
      <c r="T34" s="624"/>
      <c r="U34" s="624"/>
      <c r="V34" s="624"/>
      <c r="W34" s="624"/>
      <c r="X34" s="624"/>
      <c r="Y34" s="625"/>
      <c r="Z34" s="626">
        <v>14.1</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308</v>
      </c>
      <c r="CE34" s="621"/>
      <c r="CF34" s="621"/>
      <c r="CG34" s="621"/>
      <c r="CH34" s="621"/>
      <c r="CI34" s="621"/>
      <c r="CJ34" s="621"/>
      <c r="CK34" s="621"/>
      <c r="CL34" s="621"/>
      <c r="CM34" s="621"/>
      <c r="CN34" s="621"/>
      <c r="CO34" s="621"/>
      <c r="CP34" s="621"/>
      <c r="CQ34" s="622"/>
      <c r="CR34" s="623">
        <v>1317204</v>
      </c>
      <c r="CS34" s="624"/>
      <c r="CT34" s="624"/>
      <c r="CU34" s="624"/>
      <c r="CV34" s="624"/>
      <c r="CW34" s="624"/>
      <c r="CX34" s="624"/>
      <c r="CY34" s="625"/>
      <c r="CZ34" s="628">
        <v>20</v>
      </c>
      <c r="DA34" s="656"/>
      <c r="DB34" s="656"/>
      <c r="DC34" s="658"/>
      <c r="DD34" s="632">
        <v>507219</v>
      </c>
      <c r="DE34" s="624"/>
      <c r="DF34" s="624"/>
      <c r="DG34" s="624"/>
      <c r="DH34" s="624"/>
      <c r="DI34" s="624"/>
      <c r="DJ34" s="624"/>
      <c r="DK34" s="625"/>
      <c r="DL34" s="632">
        <v>398620</v>
      </c>
      <c r="DM34" s="624"/>
      <c r="DN34" s="624"/>
      <c r="DO34" s="624"/>
      <c r="DP34" s="624"/>
      <c r="DQ34" s="624"/>
      <c r="DR34" s="624"/>
      <c r="DS34" s="624"/>
      <c r="DT34" s="624"/>
      <c r="DU34" s="624"/>
      <c r="DV34" s="625"/>
      <c r="DW34" s="628">
        <v>11.9</v>
      </c>
      <c r="DX34" s="656"/>
      <c r="DY34" s="656"/>
      <c r="DZ34" s="656"/>
      <c r="EA34" s="656"/>
      <c r="EB34" s="656"/>
      <c r="EC34" s="657"/>
    </row>
    <row r="35" spans="2:133" ht="11.25" customHeight="1" x14ac:dyDescent="0.15">
      <c r="B35" s="620" t="s">
        <v>309</v>
      </c>
      <c r="C35" s="621"/>
      <c r="D35" s="621"/>
      <c r="E35" s="621"/>
      <c r="F35" s="621"/>
      <c r="G35" s="621"/>
      <c r="H35" s="621"/>
      <c r="I35" s="621"/>
      <c r="J35" s="621"/>
      <c r="K35" s="621"/>
      <c r="L35" s="621"/>
      <c r="M35" s="621"/>
      <c r="N35" s="621"/>
      <c r="O35" s="621"/>
      <c r="P35" s="621"/>
      <c r="Q35" s="622"/>
      <c r="R35" s="623">
        <v>246856</v>
      </c>
      <c r="S35" s="624"/>
      <c r="T35" s="624"/>
      <c r="U35" s="624"/>
      <c r="V35" s="624"/>
      <c r="W35" s="624"/>
      <c r="X35" s="624"/>
      <c r="Y35" s="625"/>
      <c r="Z35" s="626">
        <v>3.6</v>
      </c>
      <c r="AA35" s="626"/>
      <c r="AB35" s="626"/>
      <c r="AC35" s="626"/>
      <c r="AD35" s="627" t="s">
        <v>122</v>
      </c>
      <c r="AE35" s="627"/>
      <c r="AF35" s="627"/>
      <c r="AG35" s="627"/>
      <c r="AH35" s="627"/>
      <c r="AI35" s="627"/>
      <c r="AJ35" s="627"/>
      <c r="AK35" s="627"/>
      <c r="AL35" s="628" t="s">
        <v>122</v>
      </c>
      <c r="AM35" s="629"/>
      <c r="AN35" s="629"/>
      <c r="AO35" s="630"/>
      <c r="AP35" s="222"/>
      <c r="AQ35" s="605" t="s">
        <v>310</v>
      </c>
      <c r="AR35" s="606"/>
      <c r="AS35" s="606"/>
      <c r="AT35" s="606"/>
      <c r="AU35" s="606"/>
      <c r="AV35" s="606"/>
      <c r="AW35" s="606"/>
      <c r="AX35" s="606"/>
      <c r="AY35" s="606"/>
      <c r="AZ35" s="606"/>
      <c r="BA35" s="606"/>
      <c r="BB35" s="606"/>
      <c r="BC35" s="606"/>
      <c r="BD35" s="606"/>
      <c r="BE35" s="606"/>
      <c r="BF35" s="607"/>
      <c r="BG35" s="605" t="s">
        <v>311</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312</v>
      </c>
      <c r="CE35" s="621"/>
      <c r="CF35" s="621"/>
      <c r="CG35" s="621"/>
      <c r="CH35" s="621"/>
      <c r="CI35" s="621"/>
      <c r="CJ35" s="621"/>
      <c r="CK35" s="621"/>
      <c r="CL35" s="621"/>
      <c r="CM35" s="621"/>
      <c r="CN35" s="621"/>
      <c r="CO35" s="621"/>
      <c r="CP35" s="621"/>
      <c r="CQ35" s="622"/>
      <c r="CR35" s="623">
        <v>14254</v>
      </c>
      <c r="CS35" s="644"/>
      <c r="CT35" s="644"/>
      <c r="CU35" s="644"/>
      <c r="CV35" s="644"/>
      <c r="CW35" s="644"/>
      <c r="CX35" s="644"/>
      <c r="CY35" s="645"/>
      <c r="CZ35" s="628">
        <v>0.2</v>
      </c>
      <c r="DA35" s="656"/>
      <c r="DB35" s="656"/>
      <c r="DC35" s="658"/>
      <c r="DD35" s="632">
        <v>12764</v>
      </c>
      <c r="DE35" s="644"/>
      <c r="DF35" s="644"/>
      <c r="DG35" s="644"/>
      <c r="DH35" s="644"/>
      <c r="DI35" s="644"/>
      <c r="DJ35" s="644"/>
      <c r="DK35" s="645"/>
      <c r="DL35" s="632">
        <v>10430</v>
      </c>
      <c r="DM35" s="644"/>
      <c r="DN35" s="644"/>
      <c r="DO35" s="644"/>
      <c r="DP35" s="644"/>
      <c r="DQ35" s="644"/>
      <c r="DR35" s="644"/>
      <c r="DS35" s="644"/>
      <c r="DT35" s="644"/>
      <c r="DU35" s="644"/>
      <c r="DV35" s="645"/>
      <c r="DW35" s="628">
        <v>0.3</v>
      </c>
      <c r="DX35" s="656"/>
      <c r="DY35" s="656"/>
      <c r="DZ35" s="656"/>
      <c r="EA35" s="656"/>
      <c r="EB35" s="656"/>
      <c r="EC35" s="657"/>
    </row>
    <row r="36" spans="2:133" ht="11.25" customHeight="1" x14ac:dyDescent="0.15">
      <c r="B36" s="620" t="s">
        <v>313</v>
      </c>
      <c r="C36" s="621"/>
      <c r="D36" s="621"/>
      <c r="E36" s="621"/>
      <c r="F36" s="621"/>
      <c r="G36" s="621"/>
      <c r="H36" s="621"/>
      <c r="I36" s="621"/>
      <c r="J36" s="621"/>
      <c r="K36" s="621"/>
      <c r="L36" s="621"/>
      <c r="M36" s="621"/>
      <c r="N36" s="621"/>
      <c r="O36" s="621"/>
      <c r="P36" s="621"/>
      <c r="Q36" s="622"/>
      <c r="R36" s="623">
        <v>215097</v>
      </c>
      <c r="S36" s="624"/>
      <c r="T36" s="624"/>
      <c r="U36" s="624"/>
      <c r="V36" s="624"/>
      <c r="W36" s="624"/>
      <c r="X36" s="624"/>
      <c r="Y36" s="625"/>
      <c r="Z36" s="626">
        <v>3.1</v>
      </c>
      <c r="AA36" s="626"/>
      <c r="AB36" s="626"/>
      <c r="AC36" s="626"/>
      <c r="AD36" s="627" t="s">
        <v>122</v>
      </c>
      <c r="AE36" s="627"/>
      <c r="AF36" s="627"/>
      <c r="AG36" s="627"/>
      <c r="AH36" s="627"/>
      <c r="AI36" s="627"/>
      <c r="AJ36" s="627"/>
      <c r="AK36" s="627"/>
      <c r="AL36" s="628" t="s">
        <v>122</v>
      </c>
      <c r="AM36" s="629"/>
      <c r="AN36" s="629"/>
      <c r="AO36" s="630"/>
      <c r="AP36" s="222"/>
      <c r="AQ36" s="689" t="s">
        <v>314</v>
      </c>
      <c r="AR36" s="690"/>
      <c r="AS36" s="690"/>
      <c r="AT36" s="690"/>
      <c r="AU36" s="690"/>
      <c r="AV36" s="690"/>
      <c r="AW36" s="690"/>
      <c r="AX36" s="690"/>
      <c r="AY36" s="691"/>
      <c r="AZ36" s="612">
        <v>913655</v>
      </c>
      <c r="BA36" s="613"/>
      <c r="BB36" s="613"/>
      <c r="BC36" s="613"/>
      <c r="BD36" s="613"/>
      <c r="BE36" s="613"/>
      <c r="BF36" s="685"/>
      <c r="BG36" s="609" t="s">
        <v>315</v>
      </c>
      <c r="BH36" s="610"/>
      <c r="BI36" s="610"/>
      <c r="BJ36" s="610"/>
      <c r="BK36" s="610"/>
      <c r="BL36" s="610"/>
      <c r="BM36" s="610"/>
      <c r="BN36" s="610"/>
      <c r="BO36" s="610"/>
      <c r="BP36" s="610"/>
      <c r="BQ36" s="610"/>
      <c r="BR36" s="610"/>
      <c r="BS36" s="610"/>
      <c r="BT36" s="610"/>
      <c r="BU36" s="611"/>
      <c r="BV36" s="612">
        <v>60324</v>
      </c>
      <c r="BW36" s="613"/>
      <c r="BX36" s="613"/>
      <c r="BY36" s="613"/>
      <c r="BZ36" s="613"/>
      <c r="CA36" s="613"/>
      <c r="CB36" s="685"/>
      <c r="CD36" s="620" t="s">
        <v>316</v>
      </c>
      <c r="CE36" s="621"/>
      <c r="CF36" s="621"/>
      <c r="CG36" s="621"/>
      <c r="CH36" s="621"/>
      <c r="CI36" s="621"/>
      <c r="CJ36" s="621"/>
      <c r="CK36" s="621"/>
      <c r="CL36" s="621"/>
      <c r="CM36" s="621"/>
      <c r="CN36" s="621"/>
      <c r="CO36" s="621"/>
      <c r="CP36" s="621"/>
      <c r="CQ36" s="622"/>
      <c r="CR36" s="623">
        <v>755155</v>
      </c>
      <c r="CS36" s="624"/>
      <c r="CT36" s="624"/>
      <c r="CU36" s="624"/>
      <c r="CV36" s="624"/>
      <c r="CW36" s="624"/>
      <c r="CX36" s="624"/>
      <c r="CY36" s="625"/>
      <c r="CZ36" s="628">
        <v>11.5</v>
      </c>
      <c r="DA36" s="656"/>
      <c r="DB36" s="656"/>
      <c r="DC36" s="658"/>
      <c r="DD36" s="632">
        <v>551583</v>
      </c>
      <c r="DE36" s="624"/>
      <c r="DF36" s="624"/>
      <c r="DG36" s="624"/>
      <c r="DH36" s="624"/>
      <c r="DI36" s="624"/>
      <c r="DJ36" s="624"/>
      <c r="DK36" s="625"/>
      <c r="DL36" s="632">
        <v>338747</v>
      </c>
      <c r="DM36" s="624"/>
      <c r="DN36" s="624"/>
      <c r="DO36" s="624"/>
      <c r="DP36" s="624"/>
      <c r="DQ36" s="624"/>
      <c r="DR36" s="624"/>
      <c r="DS36" s="624"/>
      <c r="DT36" s="624"/>
      <c r="DU36" s="624"/>
      <c r="DV36" s="625"/>
      <c r="DW36" s="628">
        <v>10.1</v>
      </c>
      <c r="DX36" s="656"/>
      <c r="DY36" s="656"/>
      <c r="DZ36" s="656"/>
      <c r="EA36" s="656"/>
      <c r="EB36" s="656"/>
      <c r="EC36" s="657"/>
    </row>
    <row r="37" spans="2:133" ht="11.25" customHeight="1" x14ac:dyDescent="0.15">
      <c r="B37" s="620" t="s">
        <v>317</v>
      </c>
      <c r="C37" s="621"/>
      <c r="D37" s="621"/>
      <c r="E37" s="621"/>
      <c r="F37" s="621"/>
      <c r="G37" s="621"/>
      <c r="H37" s="621"/>
      <c r="I37" s="621"/>
      <c r="J37" s="621"/>
      <c r="K37" s="621"/>
      <c r="L37" s="621"/>
      <c r="M37" s="621"/>
      <c r="N37" s="621"/>
      <c r="O37" s="621"/>
      <c r="P37" s="621"/>
      <c r="Q37" s="622"/>
      <c r="R37" s="623">
        <v>79677</v>
      </c>
      <c r="S37" s="624"/>
      <c r="T37" s="624"/>
      <c r="U37" s="624"/>
      <c r="V37" s="624"/>
      <c r="W37" s="624"/>
      <c r="X37" s="624"/>
      <c r="Y37" s="625"/>
      <c r="Z37" s="626">
        <v>1.2</v>
      </c>
      <c r="AA37" s="626"/>
      <c r="AB37" s="626"/>
      <c r="AC37" s="626"/>
      <c r="AD37" s="627">
        <v>10</v>
      </c>
      <c r="AE37" s="627"/>
      <c r="AF37" s="627"/>
      <c r="AG37" s="627"/>
      <c r="AH37" s="627"/>
      <c r="AI37" s="627"/>
      <c r="AJ37" s="627"/>
      <c r="AK37" s="627"/>
      <c r="AL37" s="628">
        <v>0</v>
      </c>
      <c r="AM37" s="629"/>
      <c r="AN37" s="629"/>
      <c r="AO37" s="630"/>
      <c r="AQ37" s="686" t="s">
        <v>318</v>
      </c>
      <c r="AR37" s="687"/>
      <c r="AS37" s="687"/>
      <c r="AT37" s="687"/>
      <c r="AU37" s="687"/>
      <c r="AV37" s="687"/>
      <c r="AW37" s="687"/>
      <c r="AX37" s="687"/>
      <c r="AY37" s="688"/>
      <c r="AZ37" s="623">
        <v>449764</v>
      </c>
      <c r="BA37" s="624"/>
      <c r="BB37" s="624"/>
      <c r="BC37" s="624"/>
      <c r="BD37" s="644"/>
      <c r="BE37" s="644"/>
      <c r="BF37" s="669"/>
      <c r="BG37" s="620" t="s">
        <v>319</v>
      </c>
      <c r="BH37" s="621"/>
      <c r="BI37" s="621"/>
      <c r="BJ37" s="621"/>
      <c r="BK37" s="621"/>
      <c r="BL37" s="621"/>
      <c r="BM37" s="621"/>
      <c r="BN37" s="621"/>
      <c r="BO37" s="621"/>
      <c r="BP37" s="621"/>
      <c r="BQ37" s="621"/>
      <c r="BR37" s="621"/>
      <c r="BS37" s="621"/>
      <c r="BT37" s="621"/>
      <c r="BU37" s="622"/>
      <c r="BV37" s="623">
        <v>57792</v>
      </c>
      <c r="BW37" s="624"/>
      <c r="BX37" s="624"/>
      <c r="BY37" s="624"/>
      <c r="BZ37" s="624"/>
      <c r="CA37" s="624"/>
      <c r="CB37" s="633"/>
      <c r="CD37" s="620" t="s">
        <v>320</v>
      </c>
      <c r="CE37" s="621"/>
      <c r="CF37" s="621"/>
      <c r="CG37" s="621"/>
      <c r="CH37" s="621"/>
      <c r="CI37" s="621"/>
      <c r="CJ37" s="621"/>
      <c r="CK37" s="621"/>
      <c r="CL37" s="621"/>
      <c r="CM37" s="621"/>
      <c r="CN37" s="621"/>
      <c r="CO37" s="621"/>
      <c r="CP37" s="621"/>
      <c r="CQ37" s="622"/>
      <c r="CR37" s="623">
        <v>320807</v>
      </c>
      <c r="CS37" s="644"/>
      <c r="CT37" s="644"/>
      <c r="CU37" s="644"/>
      <c r="CV37" s="644"/>
      <c r="CW37" s="644"/>
      <c r="CX37" s="644"/>
      <c r="CY37" s="645"/>
      <c r="CZ37" s="628">
        <v>4.9000000000000004</v>
      </c>
      <c r="DA37" s="656"/>
      <c r="DB37" s="656"/>
      <c r="DC37" s="658"/>
      <c r="DD37" s="632">
        <v>313021</v>
      </c>
      <c r="DE37" s="644"/>
      <c r="DF37" s="644"/>
      <c r="DG37" s="644"/>
      <c r="DH37" s="644"/>
      <c r="DI37" s="644"/>
      <c r="DJ37" s="644"/>
      <c r="DK37" s="645"/>
      <c r="DL37" s="632">
        <v>269677</v>
      </c>
      <c r="DM37" s="644"/>
      <c r="DN37" s="644"/>
      <c r="DO37" s="644"/>
      <c r="DP37" s="644"/>
      <c r="DQ37" s="644"/>
      <c r="DR37" s="644"/>
      <c r="DS37" s="644"/>
      <c r="DT37" s="644"/>
      <c r="DU37" s="644"/>
      <c r="DV37" s="645"/>
      <c r="DW37" s="628">
        <v>8.1</v>
      </c>
      <c r="DX37" s="656"/>
      <c r="DY37" s="656"/>
      <c r="DZ37" s="656"/>
      <c r="EA37" s="656"/>
      <c r="EB37" s="656"/>
      <c r="EC37" s="657"/>
    </row>
    <row r="38" spans="2:133" ht="11.25" customHeight="1" x14ac:dyDescent="0.15">
      <c r="B38" s="620" t="s">
        <v>321</v>
      </c>
      <c r="C38" s="621"/>
      <c r="D38" s="621"/>
      <c r="E38" s="621"/>
      <c r="F38" s="621"/>
      <c r="G38" s="621"/>
      <c r="H38" s="621"/>
      <c r="I38" s="621"/>
      <c r="J38" s="621"/>
      <c r="K38" s="621"/>
      <c r="L38" s="621"/>
      <c r="M38" s="621"/>
      <c r="N38" s="621"/>
      <c r="O38" s="621"/>
      <c r="P38" s="621"/>
      <c r="Q38" s="622"/>
      <c r="R38" s="623">
        <v>138540</v>
      </c>
      <c r="S38" s="624"/>
      <c r="T38" s="624"/>
      <c r="U38" s="624"/>
      <c r="V38" s="624"/>
      <c r="W38" s="624"/>
      <c r="X38" s="624"/>
      <c r="Y38" s="625"/>
      <c r="Z38" s="626">
        <v>2</v>
      </c>
      <c r="AA38" s="626"/>
      <c r="AB38" s="626"/>
      <c r="AC38" s="626"/>
      <c r="AD38" s="627" t="s">
        <v>122</v>
      </c>
      <c r="AE38" s="627"/>
      <c r="AF38" s="627"/>
      <c r="AG38" s="627"/>
      <c r="AH38" s="627"/>
      <c r="AI38" s="627"/>
      <c r="AJ38" s="627"/>
      <c r="AK38" s="627"/>
      <c r="AL38" s="628" t="s">
        <v>122</v>
      </c>
      <c r="AM38" s="629"/>
      <c r="AN38" s="629"/>
      <c r="AO38" s="630"/>
      <c r="AQ38" s="686" t="s">
        <v>322</v>
      </c>
      <c r="AR38" s="687"/>
      <c r="AS38" s="687"/>
      <c r="AT38" s="687"/>
      <c r="AU38" s="687"/>
      <c r="AV38" s="687"/>
      <c r="AW38" s="687"/>
      <c r="AX38" s="687"/>
      <c r="AY38" s="688"/>
      <c r="AZ38" s="623">
        <v>17500</v>
      </c>
      <c r="BA38" s="624"/>
      <c r="BB38" s="624"/>
      <c r="BC38" s="624"/>
      <c r="BD38" s="644"/>
      <c r="BE38" s="644"/>
      <c r="BF38" s="669"/>
      <c r="BG38" s="620" t="s">
        <v>323</v>
      </c>
      <c r="BH38" s="621"/>
      <c r="BI38" s="621"/>
      <c r="BJ38" s="621"/>
      <c r="BK38" s="621"/>
      <c r="BL38" s="621"/>
      <c r="BM38" s="621"/>
      <c r="BN38" s="621"/>
      <c r="BO38" s="621"/>
      <c r="BP38" s="621"/>
      <c r="BQ38" s="621"/>
      <c r="BR38" s="621"/>
      <c r="BS38" s="621"/>
      <c r="BT38" s="621"/>
      <c r="BU38" s="622"/>
      <c r="BV38" s="623">
        <v>1103</v>
      </c>
      <c r="BW38" s="624"/>
      <c r="BX38" s="624"/>
      <c r="BY38" s="624"/>
      <c r="BZ38" s="624"/>
      <c r="CA38" s="624"/>
      <c r="CB38" s="633"/>
      <c r="CD38" s="620" t="s">
        <v>324</v>
      </c>
      <c r="CE38" s="621"/>
      <c r="CF38" s="621"/>
      <c r="CG38" s="621"/>
      <c r="CH38" s="621"/>
      <c r="CI38" s="621"/>
      <c r="CJ38" s="621"/>
      <c r="CK38" s="621"/>
      <c r="CL38" s="621"/>
      <c r="CM38" s="621"/>
      <c r="CN38" s="621"/>
      <c r="CO38" s="621"/>
      <c r="CP38" s="621"/>
      <c r="CQ38" s="622"/>
      <c r="CR38" s="623">
        <v>879057</v>
      </c>
      <c r="CS38" s="624"/>
      <c r="CT38" s="624"/>
      <c r="CU38" s="624"/>
      <c r="CV38" s="624"/>
      <c r="CW38" s="624"/>
      <c r="CX38" s="624"/>
      <c r="CY38" s="625"/>
      <c r="CZ38" s="628">
        <v>13.3</v>
      </c>
      <c r="DA38" s="656"/>
      <c r="DB38" s="656"/>
      <c r="DC38" s="658"/>
      <c r="DD38" s="632">
        <v>779484</v>
      </c>
      <c r="DE38" s="624"/>
      <c r="DF38" s="624"/>
      <c r="DG38" s="624"/>
      <c r="DH38" s="624"/>
      <c r="DI38" s="624"/>
      <c r="DJ38" s="624"/>
      <c r="DK38" s="625"/>
      <c r="DL38" s="632">
        <v>741004</v>
      </c>
      <c r="DM38" s="624"/>
      <c r="DN38" s="624"/>
      <c r="DO38" s="624"/>
      <c r="DP38" s="624"/>
      <c r="DQ38" s="624"/>
      <c r="DR38" s="624"/>
      <c r="DS38" s="624"/>
      <c r="DT38" s="624"/>
      <c r="DU38" s="624"/>
      <c r="DV38" s="625"/>
      <c r="DW38" s="628">
        <v>22.2</v>
      </c>
      <c r="DX38" s="656"/>
      <c r="DY38" s="656"/>
      <c r="DZ38" s="656"/>
      <c r="EA38" s="656"/>
      <c r="EB38" s="656"/>
      <c r="EC38" s="657"/>
    </row>
    <row r="39" spans="2:133" ht="11.25" customHeight="1" x14ac:dyDescent="0.15">
      <c r="B39" s="620" t="s">
        <v>325</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326</v>
      </c>
      <c r="AR39" s="687"/>
      <c r="AS39" s="687"/>
      <c r="AT39" s="687"/>
      <c r="AU39" s="687"/>
      <c r="AV39" s="687"/>
      <c r="AW39" s="687"/>
      <c r="AX39" s="687"/>
      <c r="AY39" s="688"/>
      <c r="AZ39" s="623">
        <v>17098</v>
      </c>
      <c r="BA39" s="624"/>
      <c r="BB39" s="624"/>
      <c r="BC39" s="624"/>
      <c r="BD39" s="644"/>
      <c r="BE39" s="644"/>
      <c r="BF39" s="669"/>
      <c r="BG39" s="620" t="s">
        <v>327</v>
      </c>
      <c r="BH39" s="621"/>
      <c r="BI39" s="621"/>
      <c r="BJ39" s="621"/>
      <c r="BK39" s="621"/>
      <c r="BL39" s="621"/>
      <c r="BM39" s="621"/>
      <c r="BN39" s="621"/>
      <c r="BO39" s="621"/>
      <c r="BP39" s="621"/>
      <c r="BQ39" s="621"/>
      <c r="BR39" s="621"/>
      <c r="BS39" s="621"/>
      <c r="BT39" s="621"/>
      <c r="BU39" s="622"/>
      <c r="BV39" s="623">
        <v>1765</v>
      </c>
      <c r="BW39" s="624"/>
      <c r="BX39" s="624"/>
      <c r="BY39" s="624"/>
      <c r="BZ39" s="624"/>
      <c r="CA39" s="624"/>
      <c r="CB39" s="633"/>
      <c r="CD39" s="620" t="s">
        <v>328</v>
      </c>
      <c r="CE39" s="621"/>
      <c r="CF39" s="621"/>
      <c r="CG39" s="621"/>
      <c r="CH39" s="621"/>
      <c r="CI39" s="621"/>
      <c r="CJ39" s="621"/>
      <c r="CK39" s="621"/>
      <c r="CL39" s="621"/>
      <c r="CM39" s="621"/>
      <c r="CN39" s="621"/>
      <c r="CO39" s="621"/>
      <c r="CP39" s="621"/>
      <c r="CQ39" s="622"/>
      <c r="CR39" s="623">
        <v>566816</v>
      </c>
      <c r="CS39" s="644"/>
      <c r="CT39" s="644"/>
      <c r="CU39" s="644"/>
      <c r="CV39" s="644"/>
      <c r="CW39" s="644"/>
      <c r="CX39" s="644"/>
      <c r="CY39" s="645"/>
      <c r="CZ39" s="628">
        <v>8.6</v>
      </c>
      <c r="DA39" s="656"/>
      <c r="DB39" s="656"/>
      <c r="DC39" s="658"/>
      <c r="DD39" s="632">
        <v>54941</v>
      </c>
      <c r="DE39" s="644"/>
      <c r="DF39" s="644"/>
      <c r="DG39" s="644"/>
      <c r="DH39" s="644"/>
      <c r="DI39" s="644"/>
      <c r="DJ39" s="644"/>
      <c r="DK39" s="645"/>
      <c r="DL39" s="632" t="s">
        <v>122</v>
      </c>
      <c r="DM39" s="644"/>
      <c r="DN39" s="644"/>
      <c r="DO39" s="644"/>
      <c r="DP39" s="644"/>
      <c r="DQ39" s="644"/>
      <c r="DR39" s="644"/>
      <c r="DS39" s="644"/>
      <c r="DT39" s="644"/>
      <c r="DU39" s="644"/>
      <c r="DV39" s="645"/>
      <c r="DW39" s="628" t="s">
        <v>122</v>
      </c>
      <c r="DX39" s="656"/>
      <c r="DY39" s="656"/>
      <c r="DZ39" s="656"/>
      <c r="EA39" s="656"/>
      <c r="EB39" s="656"/>
      <c r="EC39" s="657"/>
    </row>
    <row r="40" spans="2:133" ht="11.25" customHeight="1" x14ac:dyDescent="0.15">
      <c r="B40" s="620" t="s">
        <v>329</v>
      </c>
      <c r="C40" s="621"/>
      <c r="D40" s="621"/>
      <c r="E40" s="621"/>
      <c r="F40" s="621"/>
      <c r="G40" s="621"/>
      <c r="H40" s="621"/>
      <c r="I40" s="621"/>
      <c r="J40" s="621"/>
      <c r="K40" s="621"/>
      <c r="L40" s="621"/>
      <c r="M40" s="621"/>
      <c r="N40" s="621"/>
      <c r="O40" s="621"/>
      <c r="P40" s="621"/>
      <c r="Q40" s="622"/>
      <c r="R40" s="623" t="s">
        <v>122</v>
      </c>
      <c r="S40" s="624"/>
      <c r="T40" s="624"/>
      <c r="U40" s="624"/>
      <c r="V40" s="624"/>
      <c r="W40" s="624"/>
      <c r="X40" s="624"/>
      <c r="Y40" s="625"/>
      <c r="Z40" s="626" t="s">
        <v>122</v>
      </c>
      <c r="AA40" s="626"/>
      <c r="AB40" s="626"/>
      <c r="AC40" s="626"/>
      <c r="AD40" s="627" t="s">
        <v>122</v>
      </c>
      <c r="AE40" s="627"/>
      <c r="AF40" s="627"/>
      <c r="AG40" s="627"/>
      <c r="AH40" s="627"/>
      <c r="AI40" s="627"/>
      <c r="AJ40" s="627"/>
      <c r="AK40" s="627"/>
      <c r="AL40" s="628" t="s">
        <v>122</v>
      </c>
      <c r="AM40" s="629"/>
      <c r="AN40" s="629"/>
      <c r="AO40" s="630"/>
      <c r="AQ40" s="686" t="s">
        <v>330</v>
      </c>
      <c r="AR40" s="687"/>
      <c r="AS40" s="687"/>
      <c r="AT40" s="687"/>
      <c r="AU40" s="687"/>
      <c r="AV40" s="687"/>
      <c r="AW40" s="687"/>
      <c r="AX40" s="687"/>
      <c r="AY40" s="688"/>
      <c r="AZ40" s="623" t="s">
        <v>122</v>
      </c>
      <c r="BA40" s="624"/>
      <c r="BB40" s="624"/>
      <c r="BC40" s="624"/>
      <c r="BD40" s="644"/>
      <c r="BE40" s="644"/>
      <c r="BF40" s="669"/>
      <c r="BG40" s="673" t="s">
        <v>331</v>
      </c>
      <c r="BH40" s="674"/>
      <c r="BI40" s="674"/>
      <c r="BJ40" s="674"/>
      <c r="BK40" s="674"/>
      <c r="BL40" s="223"/>
      <c r="BM40" s="621" t="s">
        <v>332</v>
      </c>
      <c r="BN40" s="621"/>
      <c r="BO40" s="621"/>
      <c r="BP40" s="621"/>
      <c r="BQ40" s="621"/>
      <c r="BR40" s="621"/>
      <c r="BS40" s="621"/>
      <c r="BT40" s="621"/>
      <c r="BU40" s="622"/>
      <c r="BV40" s="623">
        <v>128</v>
      </c>
      <c r="BW40" s="624"/>
      <c r="BX40" s="624"/>
      <c r="BY40" s="624"/>
      <c r="BZ40" s="624"/>
      <c r="CA40" s="624"/>
      <c r="CB40" s="633"/>
      <c r="CD40" s="620" t="s">
        <v>333</v>
      </c>
      <c r="CE40" s="621"/>
      <c r="CF40" s="621"/>
      <c r="CG40" s="621"/>
      <c r="CH40" s="621"/>
      <c r="CI40" s="621"/>
      <c r="CJ40" s="621"/>
      <c r="CK40" s="621"/>
      <c r="CL40" s="621"/>
      <c r="CM40" s="621"/>
      <c r="CN40" s="621"/>
      <c r="CO40" s="621"/>
      <c r="CP40" s="621"/>
      <c r="CQ40" s="622"/>
      <c r="CR40" s="623">
        <v>36700</v>
      </c>
      <c r="CS40" s="624"/>
      <c r="CT40" s="624"/>
      <c r="CU40" s="624"/>
      <c r="CV40" s="624"/>
      <c r="CW40" s="624"/>
      <c r="CX40" s="624"/>
      <c r="CY40" s="625"/>
      <c r="CZ40" s="628">
        <v>0.6</v>
      </c>
      <c r="DA40" s="656"/>
      <c r="DB40" s="656"/>
      <c r="DC40" s="658"/>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6"/>
      <c r="DY40" s="656"/>
      <c r="DZ40" s="656"/>
      <c r="EA40" s="656"/>
      <c r="EB40" s="656"/>
      <c r="EC40" s="657"/>
    </row>
    <row r="41" spans="2:133" ht="11.25" customHeight="1" x14ac:dyDescent="0.15">
      <c r="B41" s="646" t="s">
        <v>334</v>
      </c>
      <c r="C41" s="647"/>
      <c r="D41" s="647"/>
      <c r="E41" s="647"/>
      <c r="F41" s="647"/>
      <c r="G41" s="647"/>
      <c r="H41" s="647"/>
      <c r="I41" s="647"/>
      <c r="J41" s="647"/>
      <c r="K41" s="647"/>
      <c r="L41" s="647"/>
      <c r="M41" s="647"/>
      <c r="N41" s="647"/>
      <c r="O41" s="647"/>
      <c r="P41" s="647"/>
      <c r="Q41" s="648"/>
      <c r="R41" s="695">
        <v>6914640</v>
      </c>
      <c r="S41" s="696"/>
      <c r="T41" s="696"/>
      <c r="U41" s="696"/>
      <c r="V41" s="696"/>
      <c r="W41" s="696"/>
      <c r="X41" s="696"/>
      <c r="Y41" s="700"/>
      <c r="Z41" s="701">
        <v>100</v>
      </c>
      <c r="AA41" s="701"/>
      <c r="AB41" s="701"/>
      <c r="AC41" s="701"/>
      <c r="AD41" s="702">
        <v>3344053</v>
      </c>
      <c r="AE41" s="702"/>
      <c r="AF41" s="702"/>
      <c r="AG41" s="702"/>
      <c r="AH41" s="702"/>
      <c r="AI41" s="702"/>
      <c r="AJ41" s="702"/>
      <c r="AK41" s="702"/>
      <c r="AL41" s="703">
        <v>100</v>
      </c>
      <c r="AM41" s="683"/>
      <c r="AN41" s="683"/>
      <c r="AO41" s="704"/>
      <c r="AQ41" s="686" t="s">
        <v>335</v>
      </c>
      <c r="AR41" s="687"/>
      <c r="AS41" s="687"/>
      <c r="AT41" s="687"/>
      <c r="AU41" s="687"/>
      <c r="AV41" s="687"/>
      <c r="AW41" s="687"/>
      <c r="AX41" s="687"/>
      <c r="AY41" s="688"/>
      <c r="AZ41" s="623">
        <v>86022</v>
      </c>
      <c r="BA41" s="624"/>
      <c r="BB41" s="624"/>
      <c r="BC41" s="624"/>
      <c r="BD41" s="644"/>
      <c r="BE41" s="644"/>
      <c r="BF41" s="669"/>
      <c r="BG41" s="673"/>
      <c r="BH41" s="674"/>
      <c r="BI41" s="674"/>
      <c r="BJ41" s="674"/>
      <c r="BK41" s="674"/>
      <c r="BL41" s="223"/>
      <c r="BM41" s="621" t="s">
        <v>336</v>
      </c>
      <c r="BN41" s="621"/>
      <c r="BO41" s="621"/>
      <c r="BP41" s="621"/>
      <c r="BQ41" s="621"/>
      <c r="BR41" s="621"/>
      <c r="BS41" s="621"/>
      <c r="BT41" s="621"/>
      <c r="BU41" s="622"/>
      <c r="BV41" s="623" t="s">
        <v>122</v>
      </c>
      <c r="BW41" s="624"/>
      <c r="BX41" s="624"/>
      <c r="BY41" s="624"/>
      <c r="BZ41" s="624"/>
      <c r="CA41" s="624"/>
      <c r="CB41" s="633"/>
      <c r="CD41" s="620" t="s">
        <v>337</v>
      </c>
      <c r="CE41" s="621"/>
      <c r="CF41" s="621"/>
      <c r="CG41" s="621"/>
      <c r="CH41" s="621"/>
      <c r="CI41" s="621"/>
      <c r="CJ41" s="621"/>
      <c r="CK41" s="621"/>
      <c r="CL41" s="621"/>
      <c r="CM41" s="621"/>
      <c r="CN41" s="621"/>
      <c r="CO41" s="621"/>
      <c r="CP41" s="621"/>
      <c r="CQ41" s="622"/>
      <c r="CR41" s="623" t="s">
        <v>122</v>
      </c>
      <c r="CS41" s="644"/>
      <c r="CT41" s="644"/>
      <c r="CU41" s="644"/>
      <c r="CV41" s="644"/>
      <c r="CW41" s="644"/>
      <c r="CX41" s="644"/>
      <c r="CY41" s="645"/>
      <c r="CZ41" s="628" t="s">
        <v>122</v>
      </c>
      <c r="DA41" s="656"/>
      <c r="DB41" s="656"/>
      <c r="DC41" s="658"/>
      <c r="DD41" s="632" t="s">
        <v>122</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338</v>
      </c>
      <c r="AR42" s="693"/>
      <c r="AS42" s="693"/>
      <c r="AT42" s="693"/>
      <c r="AU42" s="693"/>
      <c r="AV42" s="693"/>
      <c r="AW42" s="693"/>
      <c r="AX42" s="693"/>
      <c r="AY42" s="694"/>
      <c r="AZ42" s="695">
        <v>343271</v>
      </c>
      <c r="BA42" s="696"/>
      <c r="BB42" s="696"/>
      <c r="BC42" s="696"/>
      <c r="BD42" s="682"/>
      <c r="BE42" s="682"/>
      <c r="BF42" s="684"/>
      <c r="BG42" s="675"/>
      <c r="BH42" s="676"/>
      <c r="BI42" s="676"/>
      <c r="BJ42" s="676"/>
      <c r="BK42" s="676"/>
      <c r="BL42" s="224"/>
      <c r="BM42" s="647" t="s">
        <v>339</v>
      </c>
      <c r="BN42" s="647"/>
      <c r="BO42" s="647"/>
      <c r="BP42" s="647"/>
      <c r="BQ42" s="647"/>
      <c r="BR42" s="647"/>
      <c r="BS42" s="647"/>
      <c r="BT42" s="647"/>
      <c r="BU42" s="648"/>
      <c r="BV42" s="695">
        <v>455</v>
      </c>
      <c r="BW42" s="696"/>
      <c r="BX42" s="696"/>
      <c r="BY42" s="696"/>
      <c r="BZ42" s="696"/>
      <c r="CA42" s="696"/>
      <c r="CB42" s="705"/>
      <c r="CD42" s="620" t="s">
        <v>340</v>
      </c>
      <c r="CE42" s="621"/>
      <c r="CF42" s="621"/>
      <c r="CG42" s="621"/>
      <c r="CH42" s="621"/>
      <c r="CI42" s="621"/>
      <c r="CJ42" s="621"/>
      <c r="CK42" s="621"/>
      <c r="CL42" s="621"/>
      <c r="CM42" s="621"/>
      <c r="CN42" s="621"/>
      <c r="CO42" s="621"/>
      <c r="CP42" s="621"/>
      <c r="CQ42" s="622"/>
      <c r="CR42" s="623">
        <v>388766</v>
      </c>
      <c r="CS42" s="644"/>
      <c r="CT42" s="644"/>
      <c r="CU42" s="644"/>
      <c r="CV42" s="644"/>
      <c r="CW42" s="644"/>
      <c r="CX42" s="644"/>
      <c r="CY42" s="645"/>
      <c r="CZ42" s="628">
        <v>5.9</v>
      </c>
      <c r="DA42" s="656"/>
      <c r="DB42" s="656"/>
      <c r="DC42" s="658"/>
      <c r="DD42" s="632">
        <v>91781</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341</v>
      </c>
      <c r="CD43" s="620" t="s">
        <v>342</v>
      </c>
      <c r="CE43" s="621"/>
      <c r="CF43" s="621"/>
      <c r="CG43" s="621"/>
      <c r="CH43" s="621"/>
      <c r="CI43" s="621"/>
      <c r="CJ43" s="621"/>
      <c r="CK43" s="621"/>
      <c r="CL43" s="621"/>
      <c r="CM43" s="621"/>
      <c r="CN43" s="621"/>
      <c r="CO43" s="621"/>
      <c r="CP43" s="621"/>
      <c r="CQ43" s="622"/>
      <c r="CR43" s="623">
        <v>10361</v>
      </c>
      <c r="CS43" s="644"/>
      <c r="CT43" s="644"/>
      <c r="CU43" s="644"/>
      <c r="CV43" s="644"/>
      <c r="CW43" s="644"/>
      <c r="CX43" s="644"/>
      <c r="CY43" s="645"/>
      <c r="CZ43" s="628">
        <v>0.2</v>
      </c>
      <c r="DA43" s="656"/>
      <c r="DB43" s="656"/>
      <c r="DC43" s="658"/>
      <c r="DD43" s="632">
        <v>10361</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343</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291</v>
      </c>
      <c r="CE44" s="662"/>
      <c r="CF44" s="620" t="s">
        <v>344</v>
      </c>
      <c r="CG44" s="621"/>
      <c r="CH44" s="621"/>
      <c r="CI44" s="621"/>
      <c r="CJ44" s="621"/>
      <c r="CK44" s="621"/>
      <c r="CL44" s="621"/>
      <c r="CM44" s="621"/>
      <c r="CN44" s="621"/>
      <c r="CO44" s="621"/>
      <c r="CP44" s="621"/>
      <c r="CQ44" s="622"/>
      <c r="CR44" s="623">
        <v>387874</v>
      </c>
      <c r="CS44" s="624"/>
      <c r="CT44" s="624"/>
      <c r="CU44" s="624"/>
      <c r="CV44" s="624"/>
      <c r="CW44" s="624"/>
      <c r="CX44" s="624"/>
      <c r="CY44" s="625"/>
      <c r="CZ44" s="628">
        <v>5.9</v>
      </c>
      <c r="DA44" s="629"/>
      <c r="DB44" s="629"/>
      <c r="DC44" s="635"/>
      <c r="DD44" s="632">
        <v>91557</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345</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346</v>
      </c>
      <c r="CG45" s="621"/>
      <c r="CH45" s="621"/>
      <c r="CI45" s="621"/>
      <c r="CJ45" s="621"/>
      <c r="CK45" s="621"/>
      <c r="CL45" s="621"/>
      <c r="CM45" s="621"/>
      <c r="CN45" s="621"/>
      <c r="CO45" s="621"/>
      <c r="CP45" s="621"/>
      <c r="CQ45" s="622"/>
      <c r="CR45" s="623">
        <v>108029</v>
      </c>
      <c r="CS45" s="644"/>
      <c r="CT45" s="644"/>
      <c r="CU45" s="644"/>
      <c r="CV45" s="644"/>
      <c r="CW45" s="644"/>
      <c r="CX45" s="644"/>
      <c r="CY45" s="645"/>
      <c r="CZ45" s="628">
        <v>1.6</v>
      </c>
      <c r="DA45" s="656"/>
      <c r="DB45" s="656"/>
      <c r="DC45" s="658"/>
      <c r="DD45" s="632">
        <v>3826</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347</v>
      </c>
      <c r="CG46" s="621"/>
      <c r="CH46" s="621"/>
      <c r="CI46" s="621"/>
      <c r="CJ46" s="621"/>
      <c r="CK46" s="621"/>
      <c r="CL46" s="621"/>
      <c r="CM46" s="621"/>
      <c r="CN46" s="621"/>
      <c r="CO46" s="621"/>
      <c r="CP46" s="621"/>
      <c r="CQ46" s="622"/>
      <c r="CR46" s="623">
        <v>269084</v>
      </c>
      <c r="CS46" s="624"/>
      <c r="CT46" s="624"/>
      <c r="CU46" s="624"/>
      <c r="CV46" s="624"/>
      <c r="CW46" s="624"/>
      <c r="CX46" s="624"/>
      <c r="CY46" s="625"/>
      <c r="CZ46" s="628">
        <v>4.0999999999999996</v>
      </c>
      <c r="DA46" s="629"/>
      <c r="DB46" s="629"/>
      <c r="DC46" s="635"/>
      <c r="DD46" s="632">
        <v>76970</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348</v>
      </c>
      <c r="CG47" s="621"/>
      <c r="CH47" s="621"/>
      <c r="CI47" s="621"/>
      <c r="CJ47" s="621"/>
      <c r="CK47" s="621"/>
      <c r="CL47" s="621"/>
      <c r="CM47" s="621"/>
      <c r="CN47" s="621"/>
      <c r="CO47" s="621"/>
      <c r="CP47" s="621"/>
      <c r="CQ47" s="622"/>
      <c r="CR47" s="623">
        <v>892</v>
      </c>
      <c r="CS47" s="644"/>
      <c r="CT47" s="644"/>
      <c r="CU47" s="644"/>
      <c r="CV47" s="644"/>
      <c r="CW47" s="644"/>
      <c r="CX47" s="644"/>
      <c r="CY47" s="645"/>
      <c r="CZ47" s="628">
        <v>0</v>
      </c>
      <c r="DA47" s="656"/>
      <c r="DB47" s="656"/>
      <c r="DC47" s="658"/>
      <c r="DD47" s="632">
        <v>224</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349</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6" t="s">
        <v>350</v>
      </c>
      <c r="CE49" s="647"/>
      <c r="CF49" s="647"/>
      <c r="CG49" s="647"/>
      <c r="CH49" s="647"/>
      <c r="CI49" s="647"/>
      <c r="CJ49" s="647"/>
      <c r="CK49" s="647"/>
      <c r="CL49" s="647"/>
      <c r="CM49" s="647"/>
      <c r="CN49" s="647"/>
      <c r="CO49" s="647"/>
      <c r="CP49" s="647"/>
      <c r="CQ49" s="648"/>
      <c r="CR49" s="695">
        <v>6588820</v>
      </c>
      <c r="CS49" s="682"/>
      <c r="CT49" s="682"/>
      <c r="CU49" s="682"/>
      <c r="CV49" s="682"/>
      <c r="CW49" s="682"/>
      <c r="CX49" s="682"/>
      <c r="CY49" s="711"/>
      <c r="CZ49" s="703">
        <v>100</v>
      </c>
      <c r="DA49" s="712"/>
      <c r="DB49" s="712"/>
      <c r="DC49" s="713"/>
      <c r="DD49" s="714">
        <v>3712145</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ClNaUN3PROXLhJiKBN9doHYqHPewiT2fz67nN+SGERdW2C5FvVBEJ5OtoeYH9GJT+lBDWHGP1VlVqxKV8DVQQ==" saltValue="VBD87Fr0egWss3wyiGn+p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351</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352</v>
      </c>
      <c r="DK2" s="723"/>
      <c r="DL2" s="723"/>
      <c r="DM2" s="723"/>
      <c r="DN2" s="723"/>
      <c r="DO2" s="724"/>
      <c r="DP2" s="228"/>
      <c r="DQ2" s="722" t="s">
        <v>353</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354</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355</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356</v>
      </c>
      <c r="B5" s="728"/>
      <c r="C5" s="728"/>
      <c r="D5" s="728"/>
      <c r="E5" s="728"/>
      <c r="F5" s="728"/>
      <c r="G5" s="728"/>
      <c r="H5" s="728"/>
      <c r="I5" s="728"/>
      <c r="J5" s="728"/>
      <c r="K5" s="728"/>
      <c r="L5" s="728"/>
      <c r="M5" s="728"/>
      <c r="N5" s="728"/>
      <c r="O5" s="728"/>
      <c r="P5" s="729"/>
      <c r="Q5" s="733" t="s">
        <v>357</v>
      </c>
      <c r="R5" s="734"/>
      <c r="S5" s="734"/>
      <c r="T5" s="734"/>
      <c r="U5" s="735"/>
      <c r="V5" s="733" t="s">
        <v>358</v>
      </c>
      <c r="W5" s="734"/>
      <c r="X5" s="734"/>
      <c r="Y5" s="734"/>
      <c r="Z5" s="735"/>
      <c r="AA5" s="733" t="s">
        <v>359</v>
      </c>
      <c r="AB5" s="734"/>
      <c r="AC5" s="734"/>
      <c r="AD5" s="734"/>
      <c r="AE5" s="734"/>
      <c r="AF5" s="739" t="s">
        <v>360</v>
      </c>
      <c r="AG5" s="734"/>
      <c r="AH5" s="734"/>
      <c r="AI5" s="734"/>
      <c r="AJ5" s="740"/>
      <c r="AK5" s="734" t="s">
        <v>361</v>
      </c>
      <c r="AL5" s="734"/>
      <c r="AM5" s="734"/>
      <c r="AN5" s="734"/>
      <c r="AO5" s="735"/>
      <c r="AP5" s="733" t="s">
        <v>362</v>
      </c>
      <c r="AQ5" s="734"/>
      <c r="AR5" s="734"/>
      <c r="AS5" s="734"/>
      <c r="AT5" s="735"/>
      <c r="AU5" s="733" t="s">
        <v>363</v>
      </c>
      <c r="AV5" s="734"/>
      <c r="AW5" s="734"/>
      <c r="AX5" s="734"/>
      <c r="AY5" s="740"/>
      <c r="AZ5" s="232"/>
      <c r="BA5" s="232"/>
      <c r="BB5" s="232"/>
      <c r="BC5" s="232"/>
      <c r="BD5" s="232"/>
      <c r="BE5" s="233"/>
      <c r="BF5" s="233"/>
      <c r="BG5" s="233"/>
      <c r="BH5" s="233"/>
      <c r="BI5" s="233"/>
      <c r="BJ5" s="233"/>
      <c r="BK5" s="233"/>
      <c r="BL5" s="233"/>
      <c r="BM5" s="233"/>
      <c r="BN5" s="233"/>
      <c r="BO5" s="233"/>
      <c r="BP5" s="233"/>
      <c r="BQ5" s="727" t="s">
        <v>364</v>
      </c>
      <c r="BR5" s="728"/>
      <c r="BS5" s="728"/>
      <c r="BT5" s="728"/>
      <c r="BU5" s="728"/>
      <c r="BV5" s="728"/>
      <c r="BW5" s="728"/>
      <c r="BX5" s="728"/>
      <c r="BY5" s="728"/>
      <c r="BZ5" s="728"/>
      <c r="CA5" s="728"/>
      <c r="CB5" s="728"/>
      <c r="CC5" s="728"/>
      <c r="CD5" s="728"/>
      <c r="CE5" s="728"/>
      <c r="CF5" s="728"/>
      <c r="CG5" s="729"/>
      <c r="CH5" s="733" t="s">
        <v>365</v>
      </c>
      <c r="CI5" s="734"/>
      <c r="CJ5" s="734"/>
      <c r="CK5" s="734"/>
      <c r="CL5" s="735"/>
      <c r="CM5" s="733" t="s">
        <v>366</v>
      </c>
      <c r="CN5" s="734"/>
      <c r="CO5" s="734"/>
      <c r="CP5" s="734"/>
      <c r="CQ5" s="735"/>
      <c r="CR5" s="733" t="s">
        <v>367</v>
      </c>
      <c r="CS5" s="734"/>
      <c r="CT5" s="734"/>
      <c r="CU5" s="734"/>
      <c r="CV5" s="735"/>
      <c r="CW5" s="733" t="s">
        <v>368</v>
      </c>
      <c r="CX5" s="734"/>
      <c r="CY5" s="734"/>
      <c r="CZ5" s="734"/>
      <c r="DA5" s="735"/>
      <c r="DB5" s="733" t="s">
        <v>369</v>
      </c>
      <c r="DC5" s="734"/>
      <c r="DD5" s="734"/>
      <c r="DE5" s="734"/>
      <c r="DF5" s="735"/>
      <c r="DG5" s="763" t="s">
        <v>370</v>
      </c>
      <c r="DH5" s="764"/>
      <c r="DI5" s="764"/>
      <c r="DJ5" s="764"/>
      <c r="DK5" s="765"/>
      <c r="DL5" s="763" t="s">
        <v>371</v>
      </c>
      <c r="DM5" s="764"/>
      <c r="DN5" s="764"/>
      <c r="DO5" s="764"/>
      <c r="DP5" s="765"/>
      <c r="DQ5" s="733" t="s">
        <v>372</v>
      </c>
      <c r="DR5" s="734"/>
      <c r="DS5" s="734"/>
      <c r="DT5" s="734"/>
      <c r="DU5" s="735"/>
      <c r="DV5" s="733" t="s">
        <v>363</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373</v>
      </c>
      <c r="C7" s="750"/>
      <c r="D7" s="750"/>
      <c r="E7" s="750"/>
      <c r="F7" s="750"/>
      <c r="G7" s="750"/>
      <c r="H7" s="750"/>
      <c r="I7" s="750"/>
      <c r="J7" s="750"/>
      <c r="K7" s="750"/>
      <c r="L7" s="750"/>
      <c r="M7" s="750"/>
      <c r="N7" s="750"/>
      <c r="O7" s="750"/>
      <c r="P7" s="751"/>
      <c r="Q7" s="752">
        <v>6733</v>
      </c>
      <c r="R7" s="753"/>
      <c r="S7" s="753"/>
      <c r="T7" s="753"/>
      <c r="U7" s="753"/>
      <c r="V7" s="753">
        <v>6412</v>
      </c>
      <c r="W7" s="753"/>
      <c r="X7" s="753"/>
      <c r="Y7" s="753"/>
      <c r="Z7" s="753"/>
      <c r="AA7" s="753">
        <v>321</v>
      </c>
      <c r="AB7" s="753"/>
      <c r="AC7" s="753"/>
      <c r="AD7" s="753"/>
      <c r="AE7" s="754"/>
      <c r="AF7" s="755">
        <v>181</v>
      </c>
      <c r="AG7" s="756"/>
      <c r="AH7" s="756"/>
      <c r="AI7" s="756"/>
      <c r="AJ7" s="757"/>
      <c r="AK7" s="758">
        <v>181</v>
      </c>
      <c r="AL7" s="759"/>
      <c r="AM7" s="759"/>
      <c r="AN7" s="759"/>
      <c r="AO7" s="759"/>
      <c r="AP7" s="759">
        <v>4737</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t="s">
        <v>564</v>
      </c>
      <c r="BS7" s="746" t="s">
        <v>557</v>
      </c>
      <c r="BT7" s="747"/>
      <c r="BU7" s="747"/>
      <c r="BV7" s="747"/>
      <c r="BW7" s="747"/>
      <c r="BX7" s="747"/>
      <c r="BY7" s="747"/>
      <c r="BZ7" s="747"/>
      <c r="CA7" s="747"/>
      <c r="CB7" s="747"/>
      <c r="CC7" s="747"/>
      <c r="CD7" s="747"/>
      <c r="CE7" s="747"/>
      <c r="CF7" s="747"/>
      <c r="CG7" s="762"/>
      <c r="CH7" s="743">
        <v>0</v>
      </c>
      <c r="CI7" s="744"/>
      <c r="CJ7" s="744"/>
      <c r="CK7" s="744"/>
      <c r="CL7" s="745"/>
      <c r="CM7" s="743">
        <v>24</v>
      </c>
      <c r="CN7" s="744"/>
      <c r="CO7" s="744"/>
      <c r="CP7" s="744"/>
      <c r="CQ7" s="745"/>
      <c r="CR7" s="743">
        <v>10</v>
      </c>
      <c r="CS7" s="744"/>
      <c r="CT7" s="744"/>
      <c r="CU7" s="744"/>
      <c r="CV7" s="745"/>
      <c r="CW7" s="743" t="s">
        <v>558</v>
      </c>
      <c r="CX7" s="744"/>
      <c r="CY7" s="744"/>
      <c r="CZ7" s="744"/>
      <c r="DA7" s="745"/>
      <c r="DB7" s="743" t="s">
        <v>558</v>
      </c>
      <c r="DC7" s="744"/>
      <c r="DD7" s="744"/>
      <c r="DE7" s="744"/>
      <c r="DF7" s="745"/>
      <c r="DG7" s="743" t="s">
        <v>558</v>
      </c>
      <c r="DH7" s="744"/>
      <c r="DI7" s="744"/>
      <c r="DJ7" s="744"/>
      <c r="DK7" s="745"/>
      <c r="DL7" s="743" t="s">
        <v>558</v>
      </c>
      <c r="DM7" s="744"/>
      <c r="DN7" s="744"/>
      <c r="DO7" s="744"/>
      <c r="DP7" s="745"/>
      <c r="DQ7" s="743" t="s">
        <v>558</v>
      </c>
      <c r="DR7" s="744"/>
      <c r="DS7" s="744"/>
      <c r="DT7" s="744"/>
      <c r="DU7" s="745"/>
      <c r="DV7" s="746"/>
      <c r="DW7" s="747"/>
      <c r="DX7" s="747"/>
      <c r="DY7" s="747"/>
      <c r="DZ7" s="748"/>
      <c r="EA7" s="234"/>
    </row>
    <row r="8" spans="1:131" s="235" customFormat="1" ht="26.25" customHeight="1" x14ac:dyDescent="0.15">
      <c r="A8" s="238">
        <v>2</v>
      </c>
      <c r="B8" s="780" t="s">
        <v>374</v>
      </c>
      <c r="C8" s="781"/>
      <c r="D8" s="781"/>
      <c r="E8" s="781"/>
      <c r="F8" s="781"/>
      <c r="G8" s="781"/>
      <c r="H8" s="781"/>
      <c r="I8" s="781"/>
      <c r="J8" s="781"/>
      <c r="K8" s="781"/>
      <c r="L8" s="781"/>
      <c r="M8" s="781"/>
      <c r="N8" s="781"/>
      <c r="O8" s="781"/>
      <c r="P8" s="782"/>
      <c r="Q8" s="783">
        <v>198</v>
      </c>
      <c r="R8" s="784"/>
      <c r="S8" s="784"/>
      <c r="T8" s="784"/>
      <c r="U8" s="784"/>
      <c r="V8" s="784">
        <v>194</v>
      </c>
      <c r="W8" s="784"/>
      <c r="X8" s="784"/>
      <c r="Y8" s="784"/>
      <c r="Z8" s="784"/>
      <c r="AA8" s="784">
        <v>5</v>
      </c>
      <c r="AB8" s="784"/>
      <c r="AC8" s="784"/>
      <c r="AD8" s="784"/>
      <c r="AE8" s="785"/>
      <c r="AF8" s="786">
        <v>-86</v>
      </c>
      <c r="AG8" s="787"/>
      <c r="AH8" s="787"/>
      <c r="AI8" s="787"/>
      <c r="AJ8" s="788"/>
      <c r="AK8" s="769">
        <v>69</v>
      </c>
      <c r="AL8" s="770"/>
      <c r="AM8" s="770"/>
      <c r="AN8" s="770"/>
      <c r="AO8" s="770"/>
      <c r="AP8" s="770" t="s">
        <v>558</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376</v>
      </c>
      <c r="B23" s="789" t="s">
        <v>377</v>
      </c>
      <c r="C23" s="790"/>
      <c r="D23" s="790"/>
      <c r="E23" s="790"/>
      <c r="F23" s="790"/>
      <c r="G23" s="790"/>
      <c r="H23" s="790"/>
      <c r="I23" s="790"/>
      <c r="J23" s="790"/>
      <c r="K23" s="790"/>
      <c r="L23" s="790"/>
      <c r="M23" s="790"/>
      <c r="N23" s="790"/>
      <c r="O23" s="790"/>
      <c r="P23" s="791"/>
      <c r="Q23" s="792">
        <v>6931</v>
      </c>
      <c r="R23" s="793"/>
      <c r="S23" s="793"/>
      <c r="T23" s="793"/>
      <c r="U23" s="793"/>
      <c r="V23" s="793">
        <v>6605</v>
      </c>
      <c r="W23" s="793"/>
      <c r="X23" s="793"/>
      <c r="Y23" s="793"/>
      <c r="Z23" s="793"/>
      <c r="AA23" s="793">
        <v>326</v>
      </c>
      <c r="AB23" s="793"/>
      <c r="AC23" s="793"/>
      <c r="AD23" s="793"/>
      <c r="AE23" s="794"/>
      <c r="AF23" s="795">
        <v>95</v>
      </c>
      <c r="AG23" s="793"/>
      <c r="AH23" s="793"/>
      <c r="AI23" s="793"/>
      <c r="AJ23" s="796"/>
      <c r="AK23" s="797"/>
      <c r="AL23" s="798"/>
      <c r="AM23" s="798"/>
      <c r="AN23" s="798"/>
      <c r="AO23" s="798"/>
      <c r="AP23" s="793">
        <v>4737</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356</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363</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388</v>
      </c>
      <c r="C28" s="750"/>
      <c r="D28" s="750"/>
      <c r="E28" s="750"/>
      <c r="F28" s="750"/>
      <c r="G28" s="750"/>
      <c r="H28" s="750"/>
      <c r="I28" s="750"/>
      <c r="J28" s="750"/>
      <c r="K28" s="750"/>
      <c r="L28" s="750"/>
      <c r="M28" s="750"/>
      <c r="N28" s="750"/>
      <c r="O28" s="750"/>
      <c r="P28" s="751"/>
      <c r="Q28" s="822">
        <v>1257</v>
      </c>
      <c r="R28" s="823"/>
      <c r="S28" s="823"/>
      <c r="T28" s="823"/>
      <c r="U28" s="823"/>
      <c r="V28" s="823">
        <v>1197</v>
      </c>
      <c r="W28" s="823"/>
      <c r="X28" s="823"/>
      <c r="Y28" s="823"/>
      <c r="Z28" s="823"/>
      <c r="AA28" s="823">
        <v>60</v>
      </c>
      <c r="AB28" s="823"/>
      <c r="AC28" s="823"/>
      <c r="AD28" s="823"/>
      <c r="AE28" s="824"/>
      <c r="AF28" s="825">
        <v>60</v>
      </c>
      <c r="AG28" s="823"/>
      <c r="AH28" s="823"/>
      <c r="AI28" s="823"/>
      <c r="AJ28" s="826"/>
      <c r="AK28" s="827">
        <v>86</v>
      </c>
      <c r="AL28" s="828"/>
      <c r="AM28" s="828"/>
      <c r="AN28" s="828"/>
      <c r="AO28" s="828"/>
      <c r="AP28" s="828" t="s">
        <v>558</v>
      </c>
      <c r="AQ28" s="828"/>
      <c r="AR28" s="828"/>
      <c r="AS28" s="828"/>
      <c r="AT28" s="828"/>
      <c r="AU28" s="828" t="s">
        <v>558</v>
      </c>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389</v>
      </c>
      <c r="C29" s="781"/>
      <c r="D29" s="781"/>
      <c r="E29" s="781"/>
      <c r="F29" s="781"/>
      <c r="G29" s="781"/>
      <c r="H29" s="781"/>
      <c r="I29" s="781"/>
      <c r="J29" s="781"/>
      <c r="K29" s="781"/>
      <c r="L29" s="781"/>
      <c r="M29" s="781"/>
      <c r="N29" s="781"/>
      <c r="O29" s="781"/>
      <c r="P29" s="782"/>
      <c r="Q29" s="783">
        <v>141</v>
      </c>
      <c r="R29" s="784"/>
      <c r="S29" s="784"/>
      <c r="T29" s="784"/>
      <c r="U29" s="784"/>
      <c r="V29" s="784">
        <v>140</v>
      </c>
      <c r="W29" s="784"/>
      <c r="X29" s="784"/>
      <c r="Y29" s="784"/>
      <c r="Z29" s="784"/>
      <c r="AA29" s="784">
        <v>1</v>
      </c>
      <c r="AB29" s="784"/>
      <c r="AC29" s="784"/>
      <c r="AD29" s="784"/>
      <c r="AE29" s="785"/>
      <c r="AF29" s="786">
        <v>1</v>
      </c>
      <c r="AG29" s="787"/>
      <c r="AH29" s="787"/>
      <c r="AI29" s="787"/>
      <c r="AJ29" s="788"/>
      <c r="AK29" s="834">
        <v>45</v>
      </c>
      <c r="AL29" s="830"/>
      <c r="AM29" s="830"/>
      <c r="AN29" s="830"/>
      <c r="AO29" s="830"/>
      <c r="AP29" s="830" t="s">
        <v>558</v>
      </c>
      <c r="AQ29" s="830"/>
      <c r="AR29" s="830"/>
      <c r="AS29" s="830"/>
      <c r="AT29" s="830"/>
      <c r="AU29" s="830" t="s">
        <v>558</v>
      </c>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390</v>
      </c>
      <c r="C30" s="781"/>
      <c r="D30" s="781"/>
      <c r="E30" s="781"/>
      <c r="F30" s="781"/>
      <c r="G30" s="781"/>
      <c r="H30" s="781"/>
      <c r="I30" s="781"/>
      <c r="J30" s="781"/>
      <c r="K30" s="781"/>
      <c r="L30" s="781"/>
      <c r="M30" s="781"/>
      <c r="N30" s="781"/>
      <c r="O30" s="781"/>
      <c r="P30" s="782"/>
      <c r="Q30" s="783">
        <v>691</v>
      </c>
      <c r="R30" s="784"/>
      <c r="S30" s="784"/>
      <c r="T30" s="784"/>
      <c r="U30" s="784"/>
      <c r="V30" s="784">
        <v>651</v>
      </c>
      <c r="W30" s="784"/>
      <c r="X30" s="784"/>
      <c r="Y30" s="784"/>
      <c r="Z30" s="784"/>
      <c r="AA30" s="784">
        <v>40</v>
      </c>
      <c r="AB30" s="784"/>
      <c r="AC30" s="784"/>
      <c r="AD30" s="784"/>
      <c r="AE30" s="785"/>
      <c r="AF30" s="786">
        <v>40</v>
      </c>
      <c r="AG30" s="787"/>
      <c r="AH30" s="787"/>
      <c r="AI30" s="787"/>
      <c r="AJ30" s="788"/>
      <c r="AK30" s="834">
        <v>450</v>
      </c>
      <c r="AL30" s="830"/>
      <c r="AM30" s="830"/>
      <c r="AN30" s="830"/>
      <c r="AO30" s="830"/>
      <c r="AP30" s="830">
        <v>4016</v>
      </c>
      <c r="AQ30" s="830"/>
      <c r="AR30" s="830"/>
      <c r="AS30" s="830"/>
      <c r="AT30" s="830"/>
      <c r="AU30" s="830">
        <v>3940</v>
      </c>
      <c r="AV30" s="830"/>
      <c r="AW30" s="830"/>
      <c r="AX30" s="830"/>
      <c r="AY30" s="830"/>
      <c r="AZ30" s="831"/>
      <c r="BA30" s="831"/>
      <c r="BB30" s="831"/>
      <c r="BC30" s="831"/>
      <c r="BD30" s="831"/>
      <c r="BE30" s="832" t="s">
        <v>391</v>
      </c>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c r="C31" s="781"/>
      <c r="D31" s="781"/>
      <c r="E31" s="781"/>
      <c r="F31" s="781"/>
      <c r="G31" s="781"/>
      <c r="H31" s="781"/>
      <c r="I31" s="781"/>
      <c r="J31" s="781"/>
      <c r="K31" s="781"/>
      <c r="L31" s="781"/>
      <c r="M31" s="781"/>
      <c r="N31" s="781"/>
      <c r="O31" s="781"/>
      <c r="P31" s="782"/>
      <c r="Q31" s="783"/>
      <c r="R31" s="784"/>
      <c r="S31" s="784"/>
      <c r="T31" s="784"/>
      <c r="U31" s="784"/>
      <c r="V31" s="784"/>
      <c r="W31" s="784"/>
      <c r="X31" s="784"/>
      <c r="Y31" s="784"/>
      <c r="Z31" s="784"/>
      <c r="AA31" s="784"/>
      <c r="AB31" s="784"/>
      <c r="AC31" s="784"/>
      <c r="AD31" s="784"/>
      <c r="AE31" s="785"/>
      <c r="AF31" s="786"/>
      <c r="AG31" s="787"/>
      <c r="AH31" s="787"/>
      <c r="AI31" s="787"/>
      <c r="AJ31" s="788"/>
      <c r="AK31" s="834"/>
      <c r="AL31" s="830"/>
      <c r="AM31" s="830"/>
      <c r="AN31" s="830"/>
      <c r="AO31" s="830"/>
      <c r="AP31" s="830"/>
      <c r="AQ31" s="830"/>
      <c r="AR31" s="830"/>
      <c r="AS31" s="830"/>
      <c r="AT31" s="830"/>
      <c r="AU31" s="830"/>
      <c r="AV31" s="830"/>
      <c r="AW31" s="830"/>
      <c r="AX31" s="830"/>
      <c r="AY31" s="830"/>
      <c r="AZ31" s="831"/>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c r="C32" s="781"/>
      <c r="D32" s="781"/>
      <c r="E32" s="781"/>
      <c r="F32" s="781"/>
      <c r="G32" s="781"/>
      <c r="H32" s="781"/>
      <c r="I32" s="781"/>
      <c r="J32" s="781"/>
      <c r="K32" s="781"/>
      <c r="L32" s="781"/>
      <c r="M32" s="781"/>
      <c r="N32" s="781"/>
      <c r="O32" s="781"/>
      <c r="P32" s="782"/>
      <c r="Q32" s="783"/>
      <c r="R32" s="784"/>
      <c r="S32" s="784"/>
      <c r="T32" s="784"/>
      <c r="U32" s="784"/>
      <c r="V32" s="784"/>
      <c r="W32" s="784"/>
      <c r="X32" s="784"/>
      <c r="Y32" s="784"/>
      <c r="Z32" s="784"/>
      <c r="AA32" s="784"/>
      <c r="AB32" s="784"/>
      <c r="AC32" s="784"/>
      <c r="AD32" s="784"/>
      <c r="AE32" s="785"/>
      <c r="AF32" s="786"/>
      <c r="AG32" s="787"/>
      <c r="AH32" s="787"/>
      <c r="AI32" s="787"/>
      <c r="AJ32" s="788"/>
      <c r="AK32" s="834"/>
      <c r="AL32" s="830"/>
      <c r="AM32" s="830"/>
      <c r="AN32" s="830"/>
      <c r="AO32" s="830"/>
      <c r="AP32" s="830"/>
      <c r="AQ32" s="830"/>
      <c r="AR32" s="830"/>
      <c r="AS32" s="830"/>
      <c r="AT32" s="830"/>
      <c r="AU32" s="830"/>
      <c r="AV32" s="830"/>
      <c r="AW32" s="830"/>
      <c r="AX32" s="830"/>
      <c r="AY32" s="830"/>
      <c r="AZ32" s="831"/>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392</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376</v>
      </c>
      <c r="B63" s="789" t="s">
        <v>393</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102</v>
      </c>
      <c r="AG63" s="844"/>
      <c r="AH63" s="844"/>
      <c r="AI63" s="844"/>
      <c r="AJ63" s="845"/>
      <c r="AK63" s="846"/>
      <c r="AL63" s="841"/>
      <c r="AM63" s="841"/>
      <c r="AN63" s="841"/>
      <c r="AO63" s="841"/>
      <c r="AP63" s="844">
        <v>4016</v>
      </c>
      <c r="AQ63" s="844"/>
      <c r="AR63" s="844"/>
      <c r="AS63" s="844"/>
      <c r="AT63" s="844"/>
      <c r="AU63" s="844">
        <v>3940</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395</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396</v>
      </c>
      <c r="AV66" s="734"/>
      <c r="AW66" s="734"/>
      <c r="AX66" s="734"/>
      <c r="AY66" s="735"/>
      <c r="AZ66" s="733" t="s">
        <v>363</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545</v>
      </c>
      <c r="C68" s="870"/>
      <c r="D68" s="870"/>
      <c r="E68" s="870"/>
      <c r="F68" s="870"/>
      <c r="G68" s="870"/>
      <c r="H68" s="870"/>
      <c r="I68" s="870"/>
      <c r="J68" s="870"/>
      <c r="K68" s="870"/>
      <c r="L68" s="870"/>
      <c r="M68" s="870"/>
      <c r="N68" s="870"/>
      <c r="O68" s="870"/>
      <c r="P68" s="871"/>
      <c r="Q68" s="872">
        <v>3205</v>
      </c>
      <c r="R68" s="866"/>
      <c r="S68" s="866"/>
      <c r="T68" s="866"/>
      <c r="U68" s="866"/>
      <c r="V68" s="866">
        <v>3104</v>
      </c>
      <c r="W68" s="866"/>
      <c r="X68" s="866"/>
      <c r="Y68" s="866"/>
      <c r="Z68" s="866"/>
      <c r="AA68" s="866">
        <v>101</v>
      </c>
      <c r="AB68" s="866"/>
      <c r="AC68" s="866"/>
      <c r="AD68" s="866"/>
      <c r="AE68" s="866"/>
      <c r="AF68" s="866">
        <v>94</v>
      </c>
      <c r="AG68" s="866"/>
      <c r="AH68" s="866"/>
      <c r="AI68" s="866"/>
      <c r="AJ68" s="866"/>
      <c r="AK68" s="866">
        <v>13</v>
      </c>
      <c r="AL68" s="866"/>
      <c r="AM68" s="866"/>
      <c r="AN68" s="866"/>
      <c r="AO68" s="866"/>
      <c r="AP68" s="866">
        <v>2310</v>
      </c>
      <c r="AQ68" s="866"/>
      <c r="AR68" s="866"/>
      <c r="AS68" s="866"/>
      <c r="AT68" s="866"/>
      <c r="AU68" s="866">
        <v>191</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546</v>
      </c>
      <c r="C69" s="874"/>
      <c r="D69" s="874"/>
      <c r="E69" s="874"/>
      <c r="F69" s="874"/>
      <c r="G69" s="874"/>
      <c r="H69" s="874"/>
      <c r="I69" s="874"/>
      <c r="J69" s="874"/>
      <c r="K69" s="874"/>
      <c r="L69" s="874"/>
      <c r="M69" s="874"/>
      <c r="N69" s="874"/>
      <c r="O69" s="874"/>
      <c r="P69" s="875"/>
      <c r="Q69" s="876">
        <v>18032</v>
      </c>
      <c r="R69" s="830"/>
      <c r="S69" s="830"/>
      <c r="T69" s="830"/>
      <c r="U69" s="830"/>
      <c r="V69" s="830">
        <v>17565</v>
      </c>
      <c r="W69" s="830"/>
      <c r="X69" s="830"/>
      <c r="Y69" s="830"/>
      <c r="Z69" s="830"/>
      <c r="AA69" s="830">
        <v>467</v>
      </c>
      <c r="AB69" s="830"/>
      <c r="AC69" s="830"/>
      <c r="AD69" s="830"/>
      <c r="AE69" s="830"/>
      <c r="AF69" s="830">
        <v>467</v>
      </c>
      <c r="AG69" s="830"/>
      <c r="AH69" s="830"/>
      <c r="AI69" s="830"/>
      <c r="AJ69" s="830"/>
      <c r="AK69" s="830">
        <v>2787</v>
      </c>
      <c r="AL69" s="830"/>
      <c r="AM69" s="830"/>
      <c r="AN69" s="830"/>
      <c r="AO69" s="830"/>
      <c r="AP69" s="830" t="s">
        <v>558</v>
      </c>
      <c r="AQ69" s="830"/>
      <c r="AR69" s="830"/>
      <c r="AS69" s="830"/>
      <c r="AT69" s="830"/>
      <c r="AU69" s="830" t="s">
        <v>558</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547</v>
      </c>
      <c r="C70" s="874"/>
      <c r="D70" s="874"/>
      <c r="E70" s="874"/>
      <c r="F70" s="874"/>
      <c r="G70" s="874"/>
      <c r="H70" s="874"/>
      <c r="I70" s="874"/>
      <c r="J70" s="874"/>
      <c r="K70" s="874"/>
      <c r="L70" s="874"/>
      <c r="M70" s="874"/>
      <c r="N70" s="874"/>
      <c r="O70" s="874"/>
      <c r="P70" s="875"/>
      <c r="Q70" s="876">
        <v>1531</v>
      </c>
      <c r="R70" s="830"/>
      <c r="S70" s="830"/>
      <c r="T70" s="830"/>
      <c r="U70" s="830"/>
      <c r="V70" s="830">
        <v>1475</v>
      </c>
      <c r="W70" s="830"/>
      <c r="X70" s="830"/>
      <c r="Y70" s="830"/>
      <c r="Z70" s="830"/>
      <c r="AA70" s="830">
        <v>56</v>
      </c>
      <c r="AB70" s="830"/>
      <c r="AC70" s="830"/>
      <c r="AD70" s="830"/>
      <c r="AE70" s="830"/>
      <c r="AF70" s="830">
        <v>4391</v>
      </c>
      <c r="AG70" s="830"/>
      <c r="AH70" s="830"/>
      <c r="AI70" s="830"/>
      <c r="AJ70" s="830"/>
      <c r="AK70" s="830">
        <v>1</v>
      </c>
      <c r="AL70" s="830"/>
      <c r="AM70" s="830"/>
      <c r="AN70" s="830"/>
      <c r="AO70" s="830"/>
      <c r="AP70" s="830">
        <v>2320</v>
      </c>
      <c r="AQ70" s="830"/>
      <c r="AR70" s="830"/>
      <c r="AS70" s="830"/>
      <c r="AT70" s="830"/>
      <c r="AU70" s="830" t="s">
        <v>558</v>
      </c>
      <c r="AV70" s="830"/>
      <c r="AW70" s="830"/>
      <c r="AX70" s="830"/>
      <c r="AY70" s="830"/>
      <c r="AZ70" s="832" t="s">
        <v>548</v>
      </c>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549</v>
      </c>
      <c r="C71" s="874"/>
      <c r="D71" s="874"/>
      <c r="E71" s="874"/>
      <c r="F71" s="874"/>
      <c r="G71" s="874"/>
      <c r="H71" s="874"/>
      <c r="I71" s="874"/>
      <c r="J71" s="874"/>
      <c r="K71" s="874"/>
      <c r="L71" s="874"/>
      <c r="M71" s="874"/>
      <c r="N71" s="874"/>
      <c r="O71" s="874"/>
      <c r="P71" s="875"/>
      <c r="Q71" s="876">
        <v>3680</v>
      </c>
      <c r="R71" s="830"/>
      <c r="S71" s="830"/>
      <c r="T71" s="830"/>
      <c r="U71" s="830"/>
      <c r="V71" s="830">
        <v>3842</v>
      </c>
      <c r="W71" s="830"/>
      <c r="X71" s="830"/>
      <c r="Y71" s="830"/>
      <c r="Z71" s="830"/>
      <c r="AA71" s="830">
        <v>-162</v>
      </c>
      <c r="AB71" s="830"/>
      <c r="AC71" s="830"/>
      <c r="AD71" s="830"/>
      <c r="AE71" s="830"/>
      <c r="AF71" s="830">
        <v>3908</v>
      </c>
      <c r="AG71" s="830"/>
      <c r="AH71" s="830"/>
      <c r="AI71" s="830"/>
      <c r="AJ71" s="830"/>
      <c r="AK71" s="830">
        <v>362</v>
      </c>
      <c r="AL71" s="830"/>
      <c r="AM71" s="830"/>
      <c r="AN71" s="830"/>
      <c r="AO71" s="830"/>
      <c r="AP71" s="830">
        <v>4339</v>
      </c>
      <c r="AQ71" s="830"/>
      <c r="AR71" s="830"/>
      <c r="AS71" s="830"/>
      <c r="AT71" s="830"/>
      <c r="AU71" s="830" t="s">
        <v>558</v>
      </c>
      <c r="AV71" s="830"/>
      <c r="AW71" s="830"/>
      <c r="AX71" s="830"/>
      <c r="AY71" s="830"/>
      <c r="AZ71" s="832" t="s">
        <v>548</v>
      </c>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550</v>
      </c>
      <c r="C72" s="874"/>
      <c r="D72" s="874"/>
      <c r="E72" s="874"/>
      <c r="F72" s="874"/>
      <c r="G72" s="874"/>
      <c r="H72" s="874"/>
      <c r="I72" s="874"/>
      <c r="J72" s="874"/>
      <c r="K72" s="874"/>
      <c r="L72" s="874"/>
      <c r="M72" s="874"/>
      <c r="N72" s="874"/>
      <c r="O72" s="874"/>
      <c r="P72" s="875"/>
      <c r="Q72" s="876">
        <v>182</v>
      </c>
      <c r="R72" s="830"/>
      <c r="S72" s="830"/>
      <c r="T72" s="830"/>
      <c r="U72" s="830"/>
      <c r="V72" s="830">
        <v>197</v>
      </c>
      <c r="W72" s="830"/>
      <c r="X72" s="830"/>
      <c r="Y72" s="830"/>
      <c r="Z72" s="830"/>
      <c r="AA72" s="830">
        <v>-15</v>
      </c>
      <c r="AB72" s="830"/>
      <c r="AC72" s="830"/>
      <c r="AD72" s="830"/>
      <c r="AE72" s="830"/>
      <c r="AF72" s="830">
        <v>1117</v>
      </c>
      <c r="AG72" s="830"/>
      <c r="AH72" s="830"/>
      <c r="AI72" s="830"/>
      <c r="AJ72" s="830"/>
      <c r="AK72" s="830">
        <v>53</v>
      </c>
      <c r="AL72" s="830"/>
      <c r="AM72" s="830"/>
      <c r="AN72" s="830"/>
      <c r="AO72" s="830"/>
      <c r="AP72" s="830" t="s">
        <v>558</v>
      </c>
      <c r="AQ72" s="830"/>
      <c r="AR72" s="830"/>
      <c r="AS72" s="830"/>
      <c r="AT72" s="830"/>
      <c r="AU72" s="830" t="s">
        <v>558</v>
      </c>
      <c r="AV72" s="830"/>
      <c r="AW72" s="830"/>
      <c r="AX72" s="830"/>
      <c r="AY72" s="830"/>
      <c r="AZ72" s="832" t="s">
        <v>548</v>
      </c>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551</v>
      </c>
      <c r="C73" s="874"/>
      <c r="D73" s="874"/>
      <c r="E73" s="874"/>
      <c r="F73" s="874"/>
      <c r="G73" s="874"/>
      <c r="H73" s="874"/>
      <c r="I73" s="874"/>
      <c r="J73" s="874"/>
      <c r="K73" s="874"/>
      <c r="L73" s="874"/>
      <c r="M73" s="874"/>
      <c r="N73" s="874"/>
      <c r="O73" s="874"/>
      <c r="P73" s="875"/>
      <c r="Q73" s="876">
        <v>195</v>
      </c>
      <c r="R73" s="830"/>
      <c r="S73" s="830"/>
      <c r="T73" s="830"/>
      <c r="U73" s="830"/>
      <c r="V73" s="830">
        <v>183</v>
      </c>
      <c r="W73" s="830"/>
      <c r="X73" s="830"/>
      <c r="Y73" s="830"/>
      <c r="Z73" s="830"/>
      <c r="AA73" s="830">
        <v>11</v>
      </c>
      <c r="AB73" s="830"/>
      <c r="AC73" s="830"/>
      <c r="AD73" s="830"/>
      <c r="AE73" s="830"/>
      <c r="AF73" s="830">
        <v>11</v>
      </c>
      <c r="AG73" s="830"/>
      <c r="AH73" s="830"/>
      <c r="AI73" s="830"/>
      <c r="AJ73" s="830"/>
      <c r="AK73" s="830">
        <v>0</v>
      </c>
      <c r="AL73" s="830"/>
      <c r="AM73" s="830"/>
      <c r="AN73" s="830"/>
      <c r="AO73" s="830"/>
      <c r="AP73" s="830" t="s">
        <v>558</v>
      </c>
      <c r="AQ73" s="830"/>
      <c r="AR73" s="830"/>
      <c r="AS73" s="830"/>
      <c r="AT73" s="830"/>
      <c r="AU73" s="830" t="s">
        <v>558</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552</v>
      </c>
      <c r="C74" s="874"/>
      <c r="D74" s="874"/>
      <c r="E74" s="874"/>
      <c r="F74" s="874"/>
      <c r="G74" s="874"/>
      <c r="H74" s="874"/>
      <c r="I74" s="874"/>
      <c r="J74" s="874"/>
      <c r="K74" s="874"/>
      <c r="L74" s="874"/>
      <c r="M74" s="874"/>
      <c r="N74" s="874"/>
      <c r="O74" s="874"/>
      <c r="P74" s="875"/>
      <c r="Q74" s="876">
        <v>124</v>
      </c>
      <c r="R74" s="830"/>
      <c r="S74" s="830"/>
      <c r="T74" s="830"/>
      <c r="U74" s="830"/>
      <c r="V74" s="830">
        <v>119</v>
      </c>
      <c r="W74" s="830"/>
      <c r="X74" s="830"/>
      <c r="Y74" s="830"/>
      <c r="Z74" s="830"/>
      <c r="AA74" s="830">
        <v>5</v>
      </c>
      <c r="AB74" s="830"/>
      <c r="AC74" s="830"/>
      <c r="AD74" s="830"/>
      <c r="AE74" s="830"/>
      <c r="AF74" s="830">
        <v>5</v>
      </c>
      <c r="AG74" s="830"/>
      <c r="AH74" s="830"/>
      <c r="AI74" s="830"/>
      <c r="AJ74" s="830"/>
      <c r="AK74" s="830">
        <v>40</v>
      </c>
      <c r="AL74" s="830"/>
      <c r="AM74" s="830"/>
      <c r="AN74" s="830"/>
      <c r="AO74" s="830"/>
      <c r="AP74" s="830" t="s">
        <v>558</v>
      </c>
      <c r="AQ74" s="830"/>
      <c r="AR74" s="830"/>
      <c r="AS74" s="830"/>
      <c r="AT74" s="830"/>
      <c r="AU74" s="830" t="s">
        <v>558</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553</v>
      </c>
      <c r="C75" s="874"/>
      <c r="D75" s="874"/>
      <c r="E75" s="874"/>
      <c r="F75" s="874"/>
      <c r="G75" s="874"/>
      <c r="H75" s="874"/>
      <c r="I75" s="874"/>
      <c r="J75" s="874"/>
      <c r="K75" s="874"/>
      <c r="L75" s="874"/>
      <c r="M75" s="874"/>
      <c r="N75" s="874"/>
      <c r="O75" s="874"/>
      <c r="P75" s="875"/>
      <c r="Q75" s="877">
        <v>138788</v>
      </c>
      <c r="R75" s="878"/>
      <c r="S75" s="878"/>
      <c r="T75" s="878"/>
      <c r="U75" s="834"/>
      <c r="V75" s="879">
        <v>136779</v>
      </c>
      <c r="W75" s="878"/>
      <c r="X75" s="878"/>
      <c r="Y75" s="878"/>
      <c r="Z75" s="834"/>
      <c r="AA75" s="879">
        <v>2009</v>
      </c>
      <c r="AB75" s="878"/>
      <c r="AC75" s="878"/>
      <c r="AD75" s="878"/>
      <c r="AE75" s="834"/>
      <c r="AF75" s="830">
        <v>1914</v>
      </c>
      <c r="AG75" s="830"/>
      <c r="AH75" s="830"/>
      <c r="AI75" s="830"/>
      <c r="AJ75" s="830"/>
      <c r="AK75" s="879">
        <v>1048</v>
      </c>
      <c r="AL75" s="878"/>
      <c r="AM75" s="878"/>
      <c r="AN75" s="878"/>
      <c r="AO75" s="834"/>
      <c r="AP75" s="830" t="s">
        <v>558</v>
      </c>
      <c r="AQ75" s="830"/>
      <c r="AR75" s="830"/>
      <c r="AS75" s="830"/>
      <c r="AT75" s="830"/>
      <c r="AU75" s="830" t="s">
        <v>558</v>
      </c>
      <c r="AV75" s="830"/>
      <c r="AW75" s="830"/>
      <c r="AX75" s="830"/>
      <c r="AY75" s="830"/>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554</v>
      </c>
      <c r="C76" s="874"/>
      <c r="D76" s="874"/>
      <c r="E76" s="874"/>
      <c r="F76" s="874"/>
      <c r="G76" s="874"/>
      <c r="H76" s="874"/>
      <c r="I76" s="874"/>
      <c r="J76" s="874"/>
      <c r="K76" s="874"/>
      <c r="L76" s="874"/>
      <c r="M76" s="874"/>
      <c r="N76" s="874"/>
      <c r="O76" s="874"/>
      <c r="P76" s="875"/>
      <c r="Q76" s="877">
        <v>2841</v>
      </c>
      <c r="R76" s="878"/>
      <c r="S76" s="878"/>
      <c r="T76" s="878"/>
      <c r="U76" s="834"/>
      <c r="V76" s="879">
        <v>2771</v>
      </c>
      <c r="W76" s="878"/>
      <c r="X76" s="878"/>
      <c r="Y76" s="878"/>
      <c r="Z76" s="834"/>
      <c r="AA76" s="879">
        <v>70</v>
      </c>
      <c r="AB76" s="878"/>
      <c r="AC76" s="878"/>
      <c r="AD76" s="878"/>
      <c r="AE76" s="834"/>
      <c r="AF76" s="830">
        <v>70</v>
      </c>
      <c r="AG76" s="830"/>
      <c r="AH76" s="830"/>
      <c r="AI76" s="830"/>
      <c r="AJ76" s="830"/>
      <c r="AK76" s="879">
        <v>2</v>
      </c>
      <c r="AL76" s="878"/>
      <c r="AM76" s="878"/>
      <c r="AN76" s="878"/>
      <c r="AO76" s="834"/>
      <c r="AP76" s="830">
        <v>5257</v>
      </c>
      <c r="AQ76" s="830"/>
      <c r="AR76" s="830"/>
      <c r="AS76" s="830"/>
      <c r="AT76" s="830"/>
      <c r="AU76" s="830">
        <v>265</v>
      </c>
      <c r="AV76" s="830"/>
      <c r="AW76" s="830"/>
      <c r="AX76" s="830"/>
      <c r="AY76" s="830"/>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t="s">
        <v>555</v>
      </c>
      <c r="C77" s="874"/>
      <c r="D77" s="874"/>
      <c r="E77" s="874"/>
      <c r="F77" s="874"/>
      <c r="G77" s="874"/>
      <c r="H77" s="874"/>
      <c r="I77" s="874"/>
      <c r="J77" s="874"/>
      <c r="K77" s="874"/>
      <c r="L77" s="874"/>
      <c r="M77" s="874"/>
      <c r="N77" s="874"/>
      <c r="O77" s="874"/>
      <c r="P77" s="875"/>
      <c r="Q77" s="877">
        <v>2773</v>
      </c>
      <c r="R77" s="878"/>
      <c r="S77" s="878"/>
      <c r="T77" s="878"/>
      <c r="U77" s="834"/>
      <c r="V77" s="879">
        <v>2573</v>
      </c>
      <c r="W77" s="878"/>
      <c r="X77" s="878"/>
      <c r="Y77" s="878"/>
      <c r="Z77" s="834"/>
      <c r="AA77" s="879">
        <v>200</v>
      </c>
      <c r="AB77" s="878"/>
      <c r="AC77" s="878"/>
      <c r="AD77" s="878"/>
      <c r="AE77" s="834"/>
      <c r="AF77" s="830">
        <v>200</v>
      </c>
      <c r="AG77" s="830"/>
      <c r="AH77" s="830"/>
      <c r="AI77" s="830"/>
      <c r="AJ77" s="830"/>
      <c r="AK77" s="879">
        <v>13</v>
      </c>
      <c r="AL77" s="878"/>
      <c r="AM77" s="878"/>
      <c r="AN77" s="878"/>
      <c r="AO77" s="834"/>
      <c r="AP77" s="830" t="s">
        <v>558</v>
      </c>
      <c r="AQ77" s="830"/>
      <c r="AR77" s="830"/>
      <c r="AS77" s="830"/>
      <c r="AT77" s="830"/>
      <c r="AU77" s="830" t="s">
        <v>558</v>
      </c>
      <c r="AV77" s="830"/>
      <c r="AW77" s="830"/>
      <c r="AX77" s="830"/>
      <c r="AY77" s="830"/>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t="s">
        <v>556</v>
      </c>
      <c r="C78" s="874"/>
      <c r="D78" s="874"/>
      <c r="E78" s="874"/>
      <c r="F78" s="874"/>
      <c r="G78" s="874"/>
      <c r="H78" s="874"/>
      <c r="I78" s="874"/>
      <c r="J78" s="874"/>
      <c r="K78" s="874"/>
      <c r="L78" s="874"/>
      <c r="M78" s="874"/>
      <c r="N78" s="874"/>
      <c r="O78" s="874"/>
      <c r="P78" s="875"/>
      <c r="Q78" s="876">
        <v>23</v>
      </c>
      <c r="R78" s="830"/>
      <c r="S78" s="830"/>
      <c r="T78" s="830"/>
      <c r="U78" s="830"/>
      <c r="V78" s="830">
        <v>18</v>
      </c>
      <c r="W78" s="830"/>
      <c r="X78" s="830"/>
      <c r="Y78" s="830"/>
      <c r="Z78" s="830"/>
      <c r="AA78" s="830">
        <v>6</v>
      </c>
      <c r="AB78" s="830"/>
      <c r="AC78" s="830"/>
      <c r="AD78" s="830"/>
      <c r="AE78" s="830"/>
      <c r="AF78" s="830">
        <v>6</v>
      </c>
      <c r="AG78" s="830"/>
      <c r="AH78" s="830"/>
      <c r="AI78" s="830"/>
      <c r="AJ78" s="830"/>
      <c r="AK78" s="830">
        <v>5</v>
      </c>
      <c r="AL78" s="830"/>
      <c r="AM78" s="830"/>
      <c r="AN78" s="830"/>
      <c r="AO78" s="830"/>
      <c r="AP78" s="830" t="s">
        <v>558</v>
      </c>
      <c r="AQ78" s="830"/>
      <c r="AR78" s="830"/>
      <c r="AS78" s="830"/>
      <c r="AT78" s="830"/>
      <c r="AU78" s="830" t="s">
        <v>558</v>
      </c>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376</v>
      </c>
      <c r="B88" s="789" t="s">
        <v>397</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12183</v>
      </c>
      <c r="AG88" s="844"/>
      <c r="AH88" s="844"/>
      <c r="AI88" s="844"/>
      <c r="AJ88" s="844"/>
      <c r="AK88" s="841"/>
      <c r="AL88" s="841"/>
      <c r="AM88" s="841"/>
      <c r="AN88" s="841"/>
      <c r="AO88" s="841"/>
      <c r="AP88" s="844">
        <v>14226</v>
      </c>
      <c r="AQ88" s="844"/>
      <c r="AR88" s="844"/>
      <c r="AS88" s="844"/>
      <c r="AT88" s="844"/>
      <c r="AU88" s="844">
        <v>456</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398</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10</v>
      </c>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399</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400</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403</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404</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405</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406</v>
      </c>
      <c r="AB109" s="893"/>
      <c r="AC109" s="893"/>
      <c r="AD109" s="893"/>
      <c r="AE109" s="894"/>
      <c r="AF109" s="892" t="s">
        <v>407</v>
      </c>
      <c r="AG109" s="893"/>
      <c r="AH109" s="893"/>
      <c r="AI109" s="893"/>
      <c r="AJ109" s="894"/>
      <c r="AK109" s="892" t="s">
        <v>293</v>
      </c>
      <c r="AL109" s="893"/>
      <c r="AM109" s="893"/>
      <c r="AN109" s="893"/>
      <c r="AO109" s="894"/>
      <c r="AP109" s="892" t="s">
        <v>408</v>
      </c>
      <c r="AQ109" s="893"/>
      <c r="AR109" s="893"/>
      <c r="AS109" s="893"/>
      <c r="AT109" s="895"/>
      <c r="AU109" s="912" t="s">
        <v>405</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406</v>
      </c>
      <c r="BR109" s="893"/>
      <c r="BS109" s="893"/>
      <c r="BT109" s="893"/>
      <c r="BU109" s="894"/>
      <c r="BV109" s="892" t="s">
        <v>407</v>
      </c>
      <c r="BW109" s="893"/>
      <c r="BX109" s="893"/>
      <c r="BY109" s="893"/>
      <c r="BZ109" s="894"/>
      <c r="CA109" s="892" t="s">
        <v>293</v>
      </c>
      <c r="CB109" s="893"/>
      <c r="CC109" s="893"/>
      <c r="CD109" s="893"/>
      <c r="CE109" s="894"/>
      <c r="CF109" s="913" t="s">
        <v>408</v>
      </c>
      <c r="CG109" s="913"/>
      <c r="CH109" s="913"/>
      <c r="CI109" s="913"/>
      <c r="CJ109" s="913"/>
      <c r="CK109" s="892" t="s">
        <v>409</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406</v>
      </c>
      <c r="DH109" s="893"/>
      <c r="DI109" s="893"/>
      <c r="DJ109" s="893"/>
      <c r="DK109" s="894"/>
      <c r="DL109" s="892" t="s">
        <v>407</v>
      </c>
      <c r="DM109" s="893"/>
      <c r="DN109" s="893"/>
      <c r="DO109" s="893"/>
      <c r="DP109" s="894"/>
      <c r="DQ109" s="892" t="s">
        <v>293</v>
      </c>
      <c r="DR109" s="893"/>
      <c r="DS109" s="893"/>
      <c r="DT109" s="893"/>
      <c r="DU109" s="894"/>
      <c r="DV109" s="892" t="s">
        <v>408</v>
      </c>
      <c r="DW109" s="893"/>
      <c r="DX109" s="893"/>
      <c r="DY109" s="893"/>
      <c r="DZ109" s="895"/>
    </row>
    <row r="110" spans="1:131" s="230" customFormat="1" ht="26.25" customHeight="1" x14ac:dyDescent="0.15">
      <c r="A110" s="896" t="s">
        <v>410</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425700</v>
      </c>
      <c r="AB110" s="900"/>
      <c r="AC110" s="900"/>
      <c r="AD110" s="900"/>
      <c r="AE110" s="901"/>
      <c r="AF110" s="902">
        <v>418718</v>
      </c>
      <c r="AG110" s="900"/>
      <c r="AH110" s="900"/>
      <c r="AI110" s="900"/>
      <c r="AJ110" s="901"/>
      <c r="AK110" s="902">
        <v>479357</v>
      </c>
      <c r="AL110" s="900"/>
      <c r="AM110" s="900"/>
      <c r="AN110" s="900"/>
      <c r="AO110" s="901"/>
      <c r="AP110" s="903">
        <v>17.2</v>
      </c>
      <c r="AQ110" s="904"/>
      <c r="AR110" s="904"/>
      <c r="AS110" s="904"/>
      <c r="AT110" s="905"/>
      <c r="AU110" s="906" t="s">
        <v>69</v>
      </c>
      <c r="AV110" s="907"/>
      <c r="AW110" s="907"/>
      <c r="AX110" s="907"/>
      <c r="AY110" s="907"/>
      <c r="AZ110" s="929" t="s">
        <v>411</v>
      </c>
      <c r="BA110" s="897"/>
      <c r="BB110" s="897"/>
      <c r="BC110" s="897"/>
      <c r="BD110" s="897"/>
      <c r="BE110" s="897"/>
      <c r="BF110" s="897"/>
      <c r="BG110" s="897"/>
      <c r="BH110" s="897"/>
      <c r="BI110" s="897"/>
      <c r="BJ110" s="897"/>
      <c r="BK110" s="897"/>
      <c r="BL110" s="897"/>
      <c r="BM110" s="897"/>
      <c r="BN110" s="897"/>
      <c r="BO110" s="897"/>
      <c r="BP110" s="898"/>
      <c r="BQ110" s="930">
        <v>5188691</v>
      </c>
      <c r="BR110" s="931"/>
      <c r="BS110" s="931"/>
      <c r="BT110" s="931"/>
      <c r="BU110" s="931"/>
      <c r="BV110" s="931">
        <v>5060561</v>
      </c>
      <c r="BW110" s="931"/>
      <c r="BX110" s="931"/>
      <c r="BY110" s="931"/>
      <c r="BZ110" s="931"/>
      <c r="CA110" s="931">
        <v>4737046</v>
      </c>
      <c r="CB110" s="931"/>
      <c r="CC110" s="931"/>
      <c r="CD110" s="931"/>
      <c r="CE110" s="931"/>
      <c r="CF110" s="944">
        <v>170.4</v>
      </c>
      <c r="CG110" s="945"/>
      <c r="CH110" s="945"/>
      <c r="CI110" s="945"/>
      <c r="CJ110" s="945"/>
      <c r="CK110" s="946" t="s">
        <v>412</v>
      </c>
      <c r="CL110" s="947"/>
      <c r="CM110" s="929" t="s">
        <v>413</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414</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415</v>
      </c>
      <c r="BA111" s="923"/>
      <c r="BB111" s="923"/>
      <c r="BC111" s="923"/>
      <c r="BD111" s="923"/>
      <c r="BE111" s="923"/>
      <c r="BF111" s="923"/>
      <c r="BG111" s="923"/>
      <c r="BH111" s="923"/>
      <c r="BI111" s="923"/>
      <c r="BJ111" s="923"/>
      <c r="BK111" s="923"/>
      <c r="BL111" s="923"/>
      <c r="BM111" s="923"/>
      <c r="BN111" s="923"/>
      <c r="BO111" s="923"/>
      <c r="BP111" s="924"/>
      <c r="BQ111" s="925">
        <v>7298</v>
      </c>
      <c r="BR111" s="926"/>
      <c r="BS111" s="926"/>
      <c r="BT111" s="926"/>
      <c r="BU111" s="926"/>
      <c r="BV111" s="926">
        <v>7298</v>
      </c>
      <c r="BW111" s="926"/>
      <c r="BX111" s="926"/>
      <c r="BY111" s="926"/>
      <c r="BZ111" s="926"/>
      <c r="CA111" s="926">
        <v>7298</v>
      </c>
      <c r="CB111" s="926"/>
      <c r="CC111" s="926"/>
      <c r="CD111" s="926"/>
      <c r="CE111" s="926"/>
      <c r="CF111" s="920">
        <v>0.3</v>
      </c>
      <c r="CG111" s="921"/>
      <c r="CH111" s="921"/>
      <c r="CI111" s="921"/>
      <c r="CJ111" s="921"/>
      <c r="CK111" s="948"/>
      <c r="CL111" s="949"/>
      <c r="CM111" s="922" t="s">
        <v>416</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417</v>
      </c>
      <c r="B112" s="953"/>
      <c r="C112" s="923" t="s">
        <v>418</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419</v>
      </c>
      <c r="BA112" s="923"/>
      <c r="BB112" s="923"/>
      <c r="BC112" s="923"/>
      <c r="BD112" s="923"/>
      <c r="BE112" s="923"/>
      <c r="BF112" s="923"/>
      <c r="BG112" s="923"/>
      <c r="BH112" s="923"/>
      <c r="BI112" s="923"/>
      <c r="BJ112" s="923"/>
      <c r="BK112" s="923"/>
      <c r="BL112" s="923"/>
      <c r="BM112" s="923"/>
      <c r="BN112" s="923"/>
      <c r="BO112" s="923"/>
      <c r="BP112" s="924"/>
      <c r="BQ112" s="925">
        <v>4500238</v>
      </c>
      <c r="BR112" s="926"/>
      <c r="BS112" s="926"/>
      <c r="BT112" s="926"/>
      <c r="BU112" s="926"/>
      <c r="BV112" s="926">
        <v>4211639</v>
      </c>
      <c r="BW112" s="926"/>
      <c r="BX112" s="926"/>
      <c r="BY112" s="926"/>
      <c r="BZ112" s="926"/>
      <c r="CA112" s="926">
        <v>3939570</v>
      </c>
      <c r="CB112" s="926"/>
      <c r="CC112" s="926"/>
      <c r="CD112" s="926"/>
      <c r="CE112" s="926"/>
      <c r="CF112" s="920">
        <v>141.69999999999999</v>
      </c>
      <c r="CG112" s="921"/>
      <c r="CH112" s="921"/>
      <c r="CI112" s="921"/>
      <c r="CJ112" s="921"/>
      <c r="CK112" s="948"/>
      <c r="CL112" s="949"/>
      <c r="CM112" s="922" t="s">
        <v>420</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421</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383928</v>
      </c>
      <c r="AB113" s="938"/>
      <c r="AC113" s="938"/>
      <c r="AD113" s="938"/>
      <c r="AE113" s="939"/>
      <c r="AF113" s="940">
        <v>401270</v>
      </c>
      <c r="AG113" s="938"/>
      <c r="AH113" s="938"/>
      <c r="AI113" s="938"/>
      <c r="AJ113" s="939"/>
      <c r="AK113" s="940">
        <v>409599</v>
      </c>
      <c r="AL113" s="938"/>
      <c r="AM113" s="938"/>
      <c r="AN113" s="938"/>
      <c r="AO113" s="939"/>
      <c r="AP113" s="941">
        <v>14.7</v>
      </c>
      <c r="AQ113" s="942"/>
      <c r="AR113" s="942"/>
      <c r="AS113" s="942"/>
      <c r="AT113" s="943"/>
      <c r="AU113" s="908"/>
      <c r="AV113" s="909"/>
      <c r="AW113" s="909"/>
      <c r="AX113" s="909"/>
      <c r="AY113" s="909"/>
      <c r="AZ113" s="922" t="s">
        <v>422</v>
      </c>
      <c r="BA113" s="923"/>
      <c r="BB113" s="923"/>
      <c r="BC113" s="923"/>
      <c r="BD113" s="923"/>
      <c r="BE113" s="923"/>
      <c r="BF113" s="923"/>
      <c r="BG113" s="923"/>
      <c r="BH113" s="923"/>
      <c r="BI113" s="923"/>
      <c r="BJ113" s="923"/>
      <c r="BK113" s="923"/>
      <c r="BL113" s="923"/>
      <c r="BM113" s="923"/>
      <c r="BN113" s="923"/>
      <c r="BO113" s="923"/>
      <c r="BP113" s="924"/>
      <c r="BQ113" s="925">
        <v>465362</v>
      </c>
      <c r="BR113" s="926"/>
      <c r="BS113" s="926"/>
      <c r="BT113" s="926"/>
      <c r="BU113" s="926"/>
      <c r="BV113" s="926">
        <v>504498</v>
      </c>
      <c r="BW113" s="926"/>
      <c r="BX113" s="926"/>
      <c r="BY113" s="926"/>
      <c r="BZ113" s="926"/>
      <c r="CA113" s="926">
        <v>455791</v>
      </c>
      <c r="CB113" s="926"/>
      <c r="CC113" s="926"/>
      <c r="CD113" s="926"/>
      <c r="CE113" s="926"/>
      <c r="CF113" s="920">
        <v>16.399999999999999</v>
      </c>
      <c r="CG113" s="921"/>
      <c r="CH113" s="921"/>
      <c r="CI113" s="921"/>
      <c r="CJ113" s="921"/>
      <c r="CK113" s="948"/>
      <c r="CL113" s="949"/>
      <c r="CM113" s="922" t="s">
        <v>423</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424</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51540</v>
      </c>
      <c r="AB114" s="959"/>
      <c r="AC114" s="959"/>
      <c r="AD114" s="959"/>
      <c r="AE114" s="960"/>
      <c r="AF114" s="961">
        <v>53527</v>
      </c>
      <c r="AG114" s="959"/>
      <c r="AH114" s="959"/>
      <c r="AI114" s="959"/>
      <c r="AJ114" s="960"/>
      <c r="AK114" s="961">
        <v>54078</v>
      </c>
      <c r="AL114" s="959"/>
      <c r="AM114" s="959"/>
      <c r="AN114" s="959"/>
      <c r="AO114" s="960"/>
      <c r="AP114" s="962">
        <v>1.9</v>
      </c>
      <c r="AQ114" s="963"/>
      <c r="AR114" s="963"/>
      <c r="AS114" s="963"/>
      <c r="AT114" s="964"/>
      <c r="AU114" s="908"/>
      <c r="AV114" s="909"/>
      <c r="AW114" s="909"/>
      <c r="AX114" s="909"/>
      <c r="AY114" s="909"/>
      <c r="AZ114" s="922" t="s">
        <v>425</v>
      </c>
      <c r="BA114" s="923"/>
      <c r="BB114" s="923"/>
      <c r="BC114" s="923"/>
      <c r="BD114" s="923"/>
      <c r="BE114" s="923"/>
      <c r="BF114" s="923"/>
      <c r="BG114" s="923"/>
      <c r="BH114" s="923"/>
      <c r="BI114" s="923"/>
      <c r="BJ114" s="923"/>
      <c r="BK114" s="923"/>
      <c r="BL114" s="923"/>
      <c r="BM114" s="923"/>
      <c r="BN114" s="923"/>
      <c r="BO114" s="923"/>
      <c r="BP114" s="924"/>
      <c r="BQ114" s="925">
        <v>696178</v>
      </c>
      <c r="BR114" s="926"/>
      <c r="BS114" s="926"/>
      <c r="BT114" s="926"/>
      <c r="BU114" s="926"/>
      <c r="BV114" s="926">
        <v>687868</v>
      </c>
      <c r="BW114" s="926"/>
      <c r="BX114" s="926"/>
      <c r="BY114" s="926"/>
      <c r="BZ114" s="926"/>
      <c r="CA114" s="926">
        <v>625103</v>
      </c>
      <c r="CB114" s="926"/>
      <c r="CC114" s="926"/>
      <c r="CD114" s="926"/>
      <c r="CE114" s="926"/>
      <c r="CF114" s="920">
        <v>22.5</v>
      </c>
      <c r="CG114" s="921"/>
      <c r="CH114" s="921"/>
      <c r="CI114" s="921"/>
      <c r="CJ114" s="921"/>
      <c r="CK114" s="948"/>
      <c r="CL114" s="949"/>
      <c r="CM114" s="922" t="s">
        <v>426</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427</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33</v>
      </c>
      <c r="AB115" s="938"/>
      <c r="AC115" s="938"/>
      <c r="AD115" s="938"/>
      <c r="AE115" s="939"/>
      <c r="AF115" s="940">
        <v>33</v>
      </c>
      <c r="AG115" s="938"/>
      <c r="AH115" s="938"/>
      <c r="AI115" s="938"/>
      <c r="AJ115" s="939"/>
      <c r="AK115" s="940">
        <v>18</v>
      </c>
      <c r="AL115" s="938"/>
      <c r="AM115" s="938"/>
      <c r="AN115" s="938"/>
      <c r="AO115" s="939"/>
      <c r="AP115" s="941">
        <v>0</v>
      </c>
      <c r="AQ115" s="942"/>
      <c r="AR115" s="942"/>
      <c r="AS115" s="942"/>
      <c r="AT115" s="943"/>
      <c r="AU115" s="908"/>
      <c r="AV115" s="909"/>
      <c r="AW115" s="909"/>
      <c r="AX115" s="909"/>
      <c r="AY115" s="909"/>
      <c r="AZ115" s="922" t="s">
        <v>428</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429</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v>7298</v>
      </c>
      <c r="DH115" s="959"/>
      <c r="DI115" s="959"/>
      <c r="DJ115" s="959"/>
      <c r="DK115" s="960"/>
      <c r="DL115" s="961">
        <v>7298</v>
      </c>
      <c r="DM115" s="959"/>
      <c r="DN115" s="959"/>
      <c r="DO115" s="959"/>
      <c r="DP115" s="960"/>
      <c r="DQ115" s="961">
        <v>7298</v>
      </c>
      <c r="DR115" s="959"/>
      <c r="DS115" s="959"/>
      <c r="DT115" s="959"/>
      <c r="DU115" s="960"/>
      <c r="DV115" s="962">
        <v>0.3</v>
      </c>
      <c r="DW115" s="963"/>
      <c r="DX115" s="963"/>
      <c r="DY115" s="963"/>
      <c r="DZ115" s="964"/>
    </row>
    <row r="116" spans="1:130" s="230" customFormat="1" ht="26.25" customHeight="1" x14ac:dyDescent="0.15">
      <c r="A116" s="956"/>
      <c r="B116" s="957"/>
      <c r="C116" s="965" t="s">
        <v>430</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107</v>
      </c>
      <c r="AB116" s="959"/>
      <c r="AC116" s="959"/>
      <c r="AD116" s="959"/>
      <c r="AE116" s="960"/>
      <c r="AF116" s="961">
        <v>85</v>
      </c>
      <c r="AG116" s="959"/>
      <c r="AH116" s="959"/>
      <c r="AI116" s="959"/>
      <c r="AJ116" s="960"/>
      <c r="AK116" s="961">
        <v>120</v>
      </c>
      <c r="AL116" s="959"/>
      <c r="AM116" s="959"/>
      <c r="AN116" s="959"/>
      <c r="AO116" s="960"/>
      <c r="AP116" s="962">
        <v>0</v>
      </c>
      <c r="AQ116" s="963"/>
      <c r="AR116" s="963"/>
      <c r="AS116" s="963"/>
      <c r="AT116" s="964"/>
      <c r="AU116" s="908"/>
      <c r="AV116" s="909"/>
      <c r="AW116" s="909"/>
      <c r="AX116" s="909"/>
      <c r="AY116" s="909"/>
      <c r="AZ116" s="967" t="s">
        <v>431</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432</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176</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433</v>
      </c>
      <c r="Z117" s="894"/>
      <c r="AA117" s="978">
        <v>861308</v>
      </c>
      <c r="AB117" s="979"/>
      <c r="AC117" s="979"/>
      <c r="AD117" s="979"/>
      <c r="AE117" s="980"/>
      <c r="AF117" s="981">
        <v>873633</v>
      </c>
      <c r="AG117" s="979"/>
      <c r="AH117" s="979"/>
      <c r="AI117" s="979"/>
      <c r="AJ117" s="980"/>
      <c r="AK117" s="981">
        <v>943172</v>
      </c>
      <c r="AL117" s="979"/>
      <c r="AM117" s="979"/>
      <c r="AN117" s="979"/>
      <c r="AO117" s="980"/>
      <c r="AP117" s="982"/>
      <c r="AQ117" s="983"/>
      <c r="AR117" s="983"/>
      <c r="AS117" s="983"/>
      <c r="AT117" s="984"/>
      <c r="AU117" s="908"/>
      <c r="AV117" s="909"/>
      <c r="AW117" s="909"/>
      <c r="AX117" s="909"/>
      <c r="AY117" s="909"/>
      <c r="AZ117" s="974" t="s">
        <v>434</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435</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409</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406</v>
      </c>
      <c r="AB118" s="893"/>
      <c r="AC118" s="893"/>
      <c r="AD118" s="893"/>
      <c r="AE118" s="894"/>
      <c r="AF118" s="892" t="s">
        <v>407</v>
      </c>
      <c r="AG118" s="893"/>
      <c r="AH118" s="893"/>
      <c r="AI118" s="893"/>
      <c r="AJ118" s="894"/>
      <c r="AK118" s="892" t="s">
        <v>293</v>
      </c>
      <c r="AL118" s="893"/>
      <c r="AM118" s="893"/>
      <c r="AN118" s="893"/>
      <c r="AO118" s="894"/>
      <c r="AP118" s="970" t="s">
        <v>408</v>
      </c>
      <c r="AQ118" s="971"/>
      <c r="AR118" s="971"/>
      <c r="AS118" s="971"/>
      <c r="AT118" s="972"/>
      <c r="AU118" s="908"/>
      <c r="AV118" s="909"/>
      <c r="AW118" s="909"/>
      <c r="AX118" s="909"/>
      <c r="AY118" s="909"/>
      <c r="AZ118" s="973" t="s">
        <v>436</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437</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412</v>
      </c>
      <c r="B119" s="947"/>
      <c r="C119" s="929" t="s">
        <v>413</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176</v>
      </c>
      <c r="BA119" s="251"/>
      <c r="BB119" s="251"/>
      <c r="BC119" s="251"/>
      <c r="BD119" s="251"/>
      <c r="BE119" s="251"/>
      <c r="BF119" s="251"/>
      <c r="BG119" s="251"/>
      <c r="BH119" s="251"/>
      <c r="BI119" s="251"/>
      <c r="BJ119" s="251"/>
      <c r="BK119" s="251"/>
      <c r="BL119" s="251"/>
      <c r="BM119" s="251"/>
      <c r="BN119" s="251"/>
      <c r="BO119" s="977" t="s">
        <v>438</v>
      </c>
      <c r="BP119" s="1005"/>
      <c r="BQ119" s="999">
        <v>10857767</v>
      </c>
      <c r="BR119" s="1000"/>
      <c r="BS119" s="1000"/>
      <c r="BT119" s="1000"/>
      <c r="BU119" s="1000"/>
      <c r="BV119" s="1000">
        <v>10471864</v>
      </c>
      <c r="BW119" s="1000"/>
      <c r="BX119" s="1000"/>
      <c r="BY119" s="1000"/>
      <c r="BZ119" s="1000"/>
      <c r="CA119" s="1000">
        <v>9764808</v>
      </c>
      <c r="CB119" s="1000"/>
      <c r="CC119" s="1000"/>
      <c r="CD119" s="1000"/>
      <c r="CE119" s="1000"/>
      <c r="CF119" s="1001"/>
      <c r="CG119" s="1002"/>
      <c r="CH119" s="1002"/>
      <c r="CI119" s="1002"/>
      <c r="CJ119" s="1003"/>
      <c r="CK119" s="950"/>
      <c r="CL119" s="951"/>
      <c r="CM119" s="973" t="s">
        <v>439</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416</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440</v>
      </c>
      <c r="AV120" s="992"/>
      <c r="AW120" s="992"/>
      <c r="AX120" s="992"/>
      <c r="AY120" s="993"/>
      <c r="AZ120" s="929" t="s">
        <v>441</v>
      </c>
      <c r="BA120" s="897"/>
      <c r="BB120" s="897"/>
      <c r="BC120" s="897"/>
      <c r="BD120" s="897"/>
      <c r="BE120" s="897"/>
      <c r="BF120" s="897"/>
      <c r="BG120" s="897"/>
      <c r="BH120" s="897"/>
      <c r="BI120" s="897"/>
      <c r="BJ120" s="897"/>
      <c r="BK120" s="897"/>
      <c r="BL120" s="897"/>
      <c r="BM120" s="897"/>
      <c r="BN120" s="897"/>
      <c r="BO120" s="897"/>
      <c r="BP120" s="898"/>
      <c r="BQ120" s="930">
        <v>13217313</v>
      </c>
      <c r="BR120" s="931"/>
      <c r="BS120" s="931"/>
      <c r="BT120" s="931"/>
      <c r="BU120" s="931"/>
      <c r="BV120" s="931">
        <v>13756386</v>
      </c>
      <c r="BW120" s="931"/>
      <c r="BX120" s="931"/>
      <c r="BY120" s="931"/>
      <c r="BZ120" s="931"/>
      <c r="CA120" s="931">
        <v>14270938</v>
      </c>
      <c r="CB120" s="931"/>
      <c r="CC120" s="931"/>
      <c r="CD120" s="931"/>
      <c r="CE120" s="931"/>
      <c r="CF120" s="944">
        <v>513.29999999999995</v>
      </c>
      <c r="CG120" s="945"/>
      <c r="CH120" s="945"/>
      <c r="CI120" s="945"/>
      <c r="CJ120" s="945"/>
      <c r="CK120" s="1006" t="s">
        <v>442</v>
      </c>
      <c r="CL120" s="1007"/>
      <c r="CM120" s="1007"/>
      <c r="CN120" s="1007"/>
      <c r="CO120" s="1008"/>
      <c r="CP120" s="1014" t="s">
        <v>390</v>
      </c>
      <c r="CQ120" s="1015"/>
      <c r="CR120" s="1015"/>
      <c r="CS120" s="1015"/>
      <c r="CT120" s="1015"/>
      <c r="CU120" s="1015"/>
      <c r="CV120" s="1015"/>
      <c r="CW120" s="1015"/>
      <c r="CX120" s="1015"/>
      <c r="CY120" s="1015"/>
      <c r="CZ120" s="1015"/>
      <c r="DA120" s="1015"/>
      <c r="DB120" s="1015"/>
      <c r="DC120" s="1015"/>
      <c r="DD120" s="1015"/>
      <c r="DE120" s="1015"/>
      <c r="DF120" s="1016"/>
      <c r="DG120" s="930">
        <v>4500238</v>
      </c>
      <c r="DH120" s="931"/>
      <c r="DI120" s="931"/>
      <c r="DJ120" s="931"/>
      <c r="DK120" s="931"/>
      <c r="DL120" s="931">
        <v>4214831</v>
      </c>
      <c r="DM120" s="931"/>
      <c r="DN120" s="931"/>
      <c r="DO120" s="931"/>
      <c r="DP120" s="931"/>
      <c r="DQ120" s="931">
        <v>3939570</v>
      </c>
      <c r="DR120" s="931"/>
      <c r="DS120" s="931"/>
      <c r="DT120" s="931"/>
      <c r="DU120" s="931"/>
      <c r="DV120" s="932">
        <v>141.69999999999999</v>
      </c>
      <c r="DW120" s="932"/>
      <c r="DX120" s="932"/>
      <c r="DY120" s="932"/>
      <c r="DZ120" s="933"/>
    </row>
    <row r="121" spans="1:130" s="230" customFormat="1" ht="26.25" customHeight="1" x14ac:dyDescent="0.15">
      <c r="A121" s="1057"/>
      <c r="B121" s="949"/>
      <c r="C121" s="974" t="s">
        <v>443</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444</v>
      </c>
      <c r="BA121" s="923"/>
      <c r="BB121" s="923"/>
      <c r="BC121" s="923"/>
      <c r="BD121" s="923"/>
      <c r="BE121" s="923"/>
      <c r="BF121" s="923"/>
      <c r="BG121" s="923"/>
      <c r="BH121" s="923"/>
      <c r="BI121" s="923"/>
      <c r="BJ121" s="923"/>
      <c r="BK121" s="923"/>
      <c r="BL121" s="923"/>
      <c r="BM121" s="923"/>
      <c r="BN121" s="923"/>
      <c r="BO121" s="923"/>
      <c r="BP121" s="924"/>
      <c r="BQ121" s="925">
        <v>64348</v>
      </c>
      <c r="BR121" s="926"/>
      <c r="BS121" s="926"/>
      <c r="BT121" s="926"/>
      <c r="BU121" s="926"/>
      <c r="BV121" s="926">
        <v>38051</v>
      </c>
      <c r="BW121" s="926"/>
      <c r="BX121" s="926"/>
      <c r="BY121" s="926"/>
      <c r="BZ121" s="926"/>
      <c r="CA121" s="926">
        <v>16858</v>
      </c>
      <c r="CB121" s="926"/>
      <c r="CC121" s="926"/>
      <c r="CD121" s="926"/>
      <c r="CE121" s="926"/>
      <c r="CF121" s="920">
        <v>0.6</v>
      </c>
      <c r="CG121" s="921"/>
      <c r="CH121" s="921"/>
      <c r="CI121" s="921"/>
      <c r="CJ121" s="921"/>
      <c r="CK121" s="1009"/>
      <c r="CL121" s="1010"/>
      <c r="CM121" s="1010"/>
      <c r="CN121" s="1010"/>
      <c r="CO121" s="1011"/>
      <c r="CP121" s="1019"/>
      <c r="CQ121" s="1020"/>
      <c r="CR121" s="1020"/>
      <c r="CS121" s="1020"/>
      <c r="CT121" s="1020"/>
      <c r="CU121" s="1020"/>
      <c r="CV121" s="1020"/>
      <c r="CW121" s="1020"/>
      <c r="CX121" s="1020"/>
      <c r="CY121" s="1020"/>
      <c r="CZ121" s="1020"/>
      <c r="DA121" s="1020"/>
      <c r="DB121" s="1020"/>
      <c r="DC121" s="1020"/>
      <c r="DD121" s="1020"/>
      <c r="DE121" s="1020"/>
      <c r="DF121" s="1021"/>
      <c r="DG121" s="925"/>
      <c r="DH121" s="926"/>
      <c r="DI121" s="926"/>
      <c r="DJ121" s="926"/>
      <c r="DK121" s="926"/>
      <c r="DL121" s="926"/>
      <c r="DM121" s="926"/>
      <c r="DN121" s="926"/>
      <c r="DO121" s="926"/>
      <c r="DP121" s="926"/>
      <c r="DQ121" s="926"/>
      <c r="DR121" s="926"/>
      <c r="DS121" s="926"/>
      <c r="DT121" s="926"/>
      <c r="DU121" s="926"/>
      <c r="DV121" s="927"/>
      <c r="DW121" s="927"/>
      <c r="DX121" s="927"/>
      <c r="DY121" s="927"/>
      <c r="DZ121" s="928"/>
    </row>
    <row r="122" spans="1:130" s="230" customFormat="1" ht="26.25" customHeight="1" x14ac:dyDescent="0.15">
      <c r="A122" s="1057"/>
      <c r="B122" s="949"/>
      <c r="C122" s="922" t="s">
        <v>426</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445</v>
      </c>
      <c r="BA122" s="965"/>
      <c r="BB122" s="965"/>
      <c r="BC122" s="965"/>
      <c r="BD122" s="965"/>
      <c r="BE122" s="965"/>
      <c r="BF122" s="965"/>
      <c r="BG122" s="965"/>
      <c r="BH122" s="965"/>
      <c r="BI122" s="965"/>
      <c r="BJ122" s="965"/>
      <c r="BK122" s="965"/>
      <c r="BL122" s="965"/>
      <c r="BM122" s="965"/>
      <c r="BN122" s="965"/>
      <c r="BO122" s="965"/>
      <c r="BP122" s="966"/>
      <c r="BQ122" s="999">
        <v>6024202</v>
      </c>
      <c r="BR122" s="1000"/>
      <c r="BS122" s="1000"/>
      <c r="BT122" s="1000"/>
      <c r="BU122" s="1000"/>
      <c r="BV122" s="1000">
        <v>5706295</v>
      </c>
      <c r="BW122" s="1000"/>
      <c r="BX122" s="1000"/>
      <c r="BY122" s="1000"/>
      <c r="BZ122" s="1000"/>
      <c r="CA122" s="1000">
        <v>5326619</v>
      </c>
      <c r="CB122" s="1000"/>
      <c r="CC122" s="1000"/>
      <c r="CD122" s="1000"/>
      <c r="CE122" s="1000"/>
      <c r="CF122" s="1017">
        <v>191.6</v>
      </c>
      <c r="CG122" s="1018"/>
      <c r="CH122" s="1018"/>
      <c r="CI122" s="1018"/>
      <c r="CJ122" s="1018"/>
      <c r="CK122" s="1009"/>
      <c r="CL122" s="1010"/>
      <c r="CM122" s="1010"/>
      <c r="CN122" s="1010"/>
      <c r="CO122" s="1011"/>
      <c r="CP122" s="1019"/>
      <c r="CQ122" s="1020"/>
      <c r="CR122" s="1020"/>
      <c r="CS122" s="1020"/>
      <c r="CT122" s="1020"/>
      <c r="CU122" s="1020"/>
      <c r="CV122" s="1020"/>
      <c r="CW122" s="1020"/>
      <c r="CX122" s="1020"/>
      <c r="CY122" s="1020"/>
      <c r="CZ122" s="1020"/>
      <c r="DA122" s="1020"/>
      <c r="DB122" s="1020"/>
      <c r="DC122" s="1020"/>
      <c r="DD122" s="1020"/>
      <c r="DE122" s="1020"/>
      <c r="DF122" s="1021"/>
      <c r="DG122" s="925"/>
      <c r="DH122" s="926"/>
      <c r="DI122" s="926"/>
      <c r="DJ122" s="926"/>
      <c r="DK122" s="926"/>
      <c r="DL122" s="926"/>
      <c r="DM122" s="926"/>
      <c r="DN122" s="926"/>
      <c r="DO122" s="926"/>
      <c r="DP122" s="926"/>
      <c r="DQ122" s="926"/>
      <c r="DR122" s="926"/>
      <c r="DS122" s="926"/>
      <c r="DT122" s="926"/>
      <c r="DU122" s="926"/>
      <c r="DV122" s="927"/>
      <c r="DW122" s="927"/>
      <c r="DX122" s="927"/>
      <c r="DY122" s="927"/>
      <c r="DZ122" s="928"/>
    </row>
    <row r="123" spans="1:130" s="230" customFormat="1" ht="26.25" customHeight="1" x14ac:dyDescent="0.15">
      <c r="A123" s="1057"/>
      <c r="B123" s="949"/>
      <c r="C123" s="922" t="s">
        <v>432</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176</v>
      </c>
      <c r="BA123" s="251"/>
      <c r="BB123" s="251"/>
      <c r="BC123" s="251"/>
      <c r="BD123" s="251"/>
      <c r="BE123" s="251"/>
      <c r="BF123" s="251"/>
      <c r="BG123" s="251"/>
      <c r="BH123" s="251"/>
      <c r="BI123" s="251"/>
      <c r="BJ123" s="251"/>
      <c r="BK123" s="251"/>
      <c r="BL123" s="251"/>
      <c r="BM123" s="251"/>
      <c r="BN123" s="251"/>
      <c r="BO123" s="977" t="s">
        <v>446</v>
      </c>
      <c r="BP123" s="1005"/>
      <c r="BQ123" s="1063">
        <v>19305863</v>
      </c>
      <c r="BR123" s="1064"/>
      <c r="BS123" s="1064"/>
      <c r="BT123" s="1064"/>
      <c r="BU123" s="1064"/>
      <c r="BV123" s="1064">
        <v>19500732</v>
      </c>
      <c r="BW123" s="1064"/>
      <c r="BX123" s="1064"/>
      <c r="BY123" s="1064"/>
      <c r="BZ123" s="1064"/>
      <c r="CA123" s="1064">
        <v>19614415</v>
      </c>
      <c r="CB123" s="1064"/>
      <c r="CC123" s="1064"/>
      <c r="CD123" s="1064"/>
      <c r="CE123" s="1064"/>
      <c r="CF123" s="1001"/>
      <c r="CG123" s="1002"/>
      <c r="CH123" s="1002"/>
      <c r="CI123" s="1002"/>
      <c r="CJ123" s="1003"/>
      <c r="CK123" s="1009"/>
      <c r="CL123" s="1010"/>
      <c r="CM123" s="1010"/>
      <c r="CN123" s="1010"/>
      <c r="CO123" s="1011"/>
      <c r="CP123" s="1019"/>
      <c r="CQ123" s="1020"/>
      <c r="CR123" s="1020"/>
      <c r="CS123" s="1020"/>
      <c r="CT123" s="1020"/>
      <c r="CU123" s="1020"/>
      <c r="CV123" s="1020"/>
      <c r="CW123" s="1020"/>
      <c r="CX123" s="1020"/>
      <c r="CY123" s="1020"/>
      <c r="CZ123" s="1020"/>
      <c r="DA123" s="1020"/>
      <c r="DB123" s="1020"/>
      <c r="DC123" s="1020"/>
      <c r="DD123" s="1020"/>
      <c r="DE123" s="1020"/>
      <c r="DF123" s="1021"/>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230" customFormat="1" ht="26.25" customHeight="1" thickBot="1" x14ac:dyDescent="0.2">
      <c r="A124" s="1057"/>
      <c r="B124" s="949"/>
      <c r="C124" s="922" t="s">
        <v>435</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447</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448</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437</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449</v>
      </c>
      <c r="CL125" s="1007"/>
      <c r="CM125" s="1007"/>
      <c r="CN125" s="1007"/>
      <c r="CO125" s="1008"/>
      <c r="CP125" s="929" t="s">
        <v>450</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439</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451</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452</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33</v>
      </c>
      <c r="AB127" s="959"/>
      <c r="AC127" s="959"/>
      <c r="AD127" s="959"/>
      <c r="AE127" s="960"/>
      <c r="AF127" s="961">
        <v>33</v>
      </c>
      <c r="AG127" s="959"/>
      <c r="AH127" s="959"/>
      <c r="AI127" s="959"/>
      <c r="AJ127" s="960"/>
      <c r="AK127" s="961">
        <v>18</v>
      </c>
      <c r="AL127" s="959"/>
      <c r="AM127" s="959"/>
      <c r="AN127" s="959"/>
      <c r="AO127" s="960"/>
      <c r="AP127" s="962">
        <v>0</v>
      </c>
      <c r="AQ127" s="963"/>
      <c r="AR127" s="963"/>
      <c r="AS127" s="963"/>
      <c r="AT127" s="964"/>
      <c r="AU127" s="232"/>
      <c r="AV127" s="232"/>
      <c r="AW127" s="232"/>
      <c r="AX127" s="1031" t="s">
        <v>453</v>
      </c>
      <c r="AY127" s="1032"/>
      <c r="AZ127" s="1032"/>
      <c r="BA127" s="1032"/>
      <c r="BB127" s="1032"/>
      <c r="BC127" s="1032"/>
      <c r="BD127" s="1032"/>
      <c r="BE127" s="1033"/>
      <c r="BF127" s="1034" t="s">
        <v>454</v>
      </c>
      <c r="BG127" s="1032"/>
      <c r="BH127" s="1032"/>
      <c r="BI127" s="1032"/>
      <c r="BJ127" s="1032"/>
      <c r="BK127" s="1032"/>
      <c r="BL127" s="1033"/>
      <c r="BM127" s="1034" t="s">
        <v>455</v>
      </c>
      <c r="BN127" s="1032"/>
      <c r="BO127" s="1032"/>
      <c r="BP127" s="1032"/>
      <c r="BQ127" s="1032"/>
      <c r="BR127" s="1032"/>
      <c r="BS127" s="1033"/>
      <c r="BT127" s="1034" t="s">
        <v>456</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457</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458</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459</v>
      </c>
      <c r="X128" s="1043"/>
      <c r="Y128" s="1043"/>
      <c r="Z128" s="1044"/>
      <c r="AA128" s="1045">
        <v>20720</v>
      </c>
      <c r="AB128" s="1046"/>
      <c r="AC128" s="1046"/>
      <c r="AD128" s="1046"/>
      <c r="AE128" s="1047"/>
      <c r="AF128" s="1048">
        <v>20489</v>
      </c>
      <c r="AG128" s="1046"/>
      <c r="AH128" s="1046"/>
      <c r="AI128" s="1046"/>
      <c r="AJ128" s="1047"/>
      <c r="AK128" s="1048">
        <v>20288</v>
      </c>
      <c r="AL128" s="1046"/>
      <c r="AM128" s="1046"/>
      <c r="AN128" s="1046"/>
      <c r="AO128" s="1047"/>
      <c r="AP128" s="1049"/>
      <c r="AQ128" s="1050"/>
      <c r="AR128" s="1050"/>
      <c r="AS128" s="1050"/>
      <c r="AT128" s="1051"/>
      <c r="AU128" s="232"/>
      <c r="AV128" s="232"/>
      <c r="AW128" s="232"/>
      <c r="AX128" s="896" t="s">
        <v>460</v>
      </c>
      <c r="AY128" s="897"/>
      <c r="AZ128" s="897"/>
      <c r="BA128" s="897"/>
      <c r="BB128" s="897"/>
      <c r="BC128" s="897"/>
      <c r="BD128" s="897"/>
      <c r="BE128" s="898"/>
      <c r="BF128" s="1052" t="s">
        <v>122</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461</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462</v>
      </c>
      <c r="X129" s="1071"/>
      <c r="Y129" s="1071"/>
      <c r="Z129" s="1072"/>
      <c r="AA129" s="958">
        <v>3297155</v>
      </c>
      <c r="AB129" s="959"/>
      <c r="AC129" s="959"/>
      <c r="AD129" s="959"/>
      <c r="AE129" s="960"/>
      <c r="AF129" s="961">
        <v>3245923</v>
      </c>
      <c r="AG129" s="959"/>
      <c r="AH129" s="959"/>
      <c r="AI129" s="959"/>
      <c r="AJ129" s="960"/>
      <c r="AK129" s="961">
        <v>3338016</v>
      </c>
      <c r="AL129" s="959"/>
      <c r="AM129" s="959"/>
      <c r="AN129" s="959"/>
      <c r="AO129" s="960"/>
      <c r="AP129" s="1073"/>
      <c r="AQ129" s="1074"/>
      <c r="AR129" s="1074"/>
      <c r="AS129" s="1074"/>
      <c r="AT129" s="1075"/>
      <c r="AU129" s="233"/>
      <c r="AV129" s="233"/>
      <c r="AW129" s="233"/>
      <c r="AX129" s="1065" t="s">
        <v>463</v>
      </c>
      <c r="AY129" s="923"/>
      <c r="AZ129" s="923"/>
      <c r="BA129" s="923"/>
      <c r="BB129" s="923"/>
      <c r="BC129" s="923"/>
      <c r="BD129" s="923"/>
      <c r="BE129" s="924"/>
      <c r="BF129" s="1066" t="s">
        <v>122</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464</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465</v>
      </c>
      <c r="X130" s="1071"/>
      <c r="Y130" s="1071"/>
      <c r="Z130" s="1072"/>
      <c r="AA130" s="958">
        <v>529057</v>
      </c>
      <c r="AB130" s="959"/>
      <c r="AC130" s="959"/>
      <c r="AD130" s="959"/>
      <c r="AE130" s="960"/>
      <c r="AF130" s="961">
        <v>527827</v>
      </c>
      <c r="AG130" s="959"/>
      <c r="AH130" s="959"/>
      <c r="AI130" s="959"/>
      <c r="AJ130" s="960"/>
      <c r="AK130" s="961">
        <v>557562</v>
      </c>
      <c r="AL130" s="959"/>
      <c r="AM130" s="959"/>
      <c r="AN130" s="959"/>
      <c r="AO130" s="960"/>
      <c r="AP130" s="1073"/>
      <c r="AQ130" s="1074"/>
      <c r="AR130" s="1074"/>
      <c r="AS130" s="1074"/>
      <c r="AT130" s="1075"/>
      <c r="AU130" s="233"/>
      <c r="AV130" s="233"/>
      <c r="AW130" s="233"/>
      <c r="AX130" s="1065" t="s">
        <v>466</v>
      </c>
      <c r="AY130" s="923"/>
      <c r="AZ130" s="923"/>
      <c r="BA130" s="923"/>
      <c r="BB130" s="923"/>
      <c r="BC130" s="923"/>
      <c r="BD130" s="923"/>
      <c r="BE130" s="924"/>
      <c r="BF130" s="1101">
        <v>12.1</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467</v>
      </c>
      <c r="X131" s="1108"/>
      <c r="Y131" s="1108"/>
      <c r="Z131" s="1109"/>
      <c r="AA131" s="1004">
        <v>2768098</v>
      </c>
      <c r="AB131" s="986"/>
      <c r="AC131" s="986"/>
      <c r="AD131" s="986"/>
      <c r="AE131" s="987"/>
      <c r="AF131" s="985">
        <v>2718096</v>
      </c>
      <c r="AG131" s="986"/>
      <c r="AH131" s="986"/>
      <c r="AI131" s="986"/>
      <c r="AJ131" s="987"/>
      <c r="AK131" s="985">
        <v>2780454</v>
      </c>
      <c r="AL131" s="986"/>
      <c r="AM131" s="986"/>
      <c r="AN131" s="986"/>
      <c r="AO131" s="987"/>
      <c r="AP131" s="1110"/>
      <c r="AQ131" s="1111"/>
      <c r="AR131" s="1111"/>
      <c r="AS131" s="1111"/>
      <c r="AT131" s="1112"/>
      <c r="AU131" s="233"/>
      <c r="AV131" s="233"/>
      <c r="AW131" s="233"/>
      <c r="AX131" s="1083" t="s">
        <v>468</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469</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470</v>
      </c>
      <c r="W132" s="1094"/>
      <c r="X132" s="1094"/>
      <c r="Y132" s="1094"/>
      <c r="Z132" s="1095"/>
      <c r="AA132" s="1096">
        <v>11.254334200000001</v>
      </c>
      <c r="AB132" s="1097"/>
      <c r="AC132" s="1097"/>
      <c r="AD132" s="1097"/>
      <c r="AE132" s="1098"/>
      <c r="AF132" s="1099">
        <v>11.96856182</v>
      </c>
      <c r="AG132" s="1097"/>
      <c r="AH132" s="1097"/>
      <c r="AI132" s="1097"/>
      <c r="AJ132" s="1098"/>
      <c r="AK132" s="1099">
        <v>13.13893343</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471</v>
      </c>
      <c r="W133" s="1077"/>
      <c r="X133" s="1077"/>
      <c r="Y133" s="1077"/>
      <c r="Z133" s="1078"/>
      <c r="AA133" s="1079">
        <v>12.3</v>
      </c>
      <c r="AB133" s="1080"/>
      <c r="AC133" s="1080"/>
      <c r="AD133" s="1080"/>
      <c r="AE133" s="1081"/>
      <c r="AF133" s="1079">
        <v>11.9</v>
      </c>
      <c r="AG133" s="1080"/>
      <c r="AH133" s="1080"/>
      <c r="AI133" s="1080"/>
      <c r="AJ133" s="1081"/>
      <c r="AK133" s="1079">
        <v>12.1</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feK/TRLjCNVudVvirc6glyde1r2aIJpE4UrMJQhUMqMfZmfTNIGuwRsWPFX8+BpEkcl84umyMx+Vv/WzgDr1XQ==" saltValue="DHI7xZc9E6IL2p0qL9FYN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472</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FDOtvhylbOTY/kbePcUPwL+MIQAl+BxKbqUMMZDu1h2KuH1jm3pVyt95qC8vhBjBNYek9pFj4VrGcmsN+SUHTA==" saltValue="bUrwupLwcWVPAKvfEyADi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tLSagV9/qjfGpvnpW9e9J4KP1DaOxa/vgUBBQNZJmABiR9KIkQfg4OEXIkFGCeKuFmUMSmCghT/TjelMjHkag==" saltValue="Zbt3QpS3q+btMcdJ3JfoV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474</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475</v>
      </c>
      <c r="AP7" s="272"/>
      <c r="AQ7" s="273" t="s">
        <v>476</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477</v>
      </c>
      <c r="AQ8" s="279" t="s">
        <v>478</v>
      </c>
      <c r="AR8" s="280" t="s">
        <v>479</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480</v>
      </c>
      <c r="AL9" s="1117"/>
      <c r="AM9" s="1117"/>
      <c r="AN9" s="1118"/>
      <c r="AO9" s="281">
        <v>917374</v>
      </c>
      <c r="AP9" s="281">
        <v>95630</v>
      </c>
      <c r="AQ9" s="282">
        <v>143407</v>
      </c>
      <c r="AR9" s="283">
        <v>-33.299999999999997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481</v>
      </c>
      <c r="AL10" s="1117"/>
      <c r="AM10" s="1117"/>
      <c r="AN10" s="1118"/>
      <c r="AO10" s="284">
        <v>129176</v>
      </c>
      <c r="AP10" s="284">
        <v>13466</v>
      </c>
      <c r="AQ10" s="285">
        <v>20271</v>
      </c>
      <c r="AR10" s="286">
        <v>-33.6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482</v>
      </c>
      <c r="AL11" s="1117"/>
      <c r="AM11" s="1117"/>
      <c r="AN11" s="1118"/>
      <c r="AO11" s="284" t="s">
        <v>483</v>
      </c>
      <c r="AP11" s="284" t="s">
        <v>483</v>
      </c>
      <c r="AQ11" s="285">
        <v>1412</v>
      </c>
      <c r="AR11" s="286" t="s">
        <v>483</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484</v>
      </c>
      <c r="AL12" s="1117"/>
      <c r="AM12" s="1117"/>
      <c r="AN12" s="1118"/>
      <c r="AO12" s="284" t="s">
        <v>483</v>
      </c>
      <c r="AP12" s="284" t="s">
        <v>483</v>
      </c>
      <c r="AQ12" s="285" t="s">
        <v>483</v>
      </c>
      <c r="AR12" s="286" t="s">
        <v>483</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485</v>
      </c>
      <c r="AL13" s="1117"/>
      <c r="AM13" s="1117"/>
      <c r="AN13" s="1118"/>
      <c r="AO13" s="284">
        <v>39023</v>
      </c>
      <c r="AP13" s="284">
        <v>4068</v>
      </c>
      <c r="AQ13" s="285">
        <v>5234</v>
      </c>
      <c r="AR13" s="286">
        <v>-22.3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486</v>
      </c>
      <c r="AL14" s="1117"/>
      <c r="AM14" s="1117"/>
      <c r="AN14" s="1118"/>
      <c r="AO14" s="284">
        <v>10361</v>
      </c>
      <c r="AP14" s="284">
        <v>1080</v>
      </c>
      <c r="AQ14" s="285">
        <v>3337</v>
      </c>
      <c r="AR14" s="286">
        <v>-67.599999999999994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487</v>
      </c>
      <c r="AL15" s="1120"/>
      <c r="AM15" s="1120"/>
      <c r="AN15" s="1121"/>
      <c r="AO15" s="284">
        <v>-89078</v>
      </c>
      <c r="AP15" s="284">
        <v>-9286</v>
      </c>
      <c r="AQ15" s="285">
        <v>-9830</v>
      </c>
      <c r="AR15" s="286">
        <v>-5.5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176</v>
      </c>
      <c r="AL16" s="1120"/>
      <c r="AM16" s="1120"/>
      <c r="AN16" s="1121"/>
      <c r="AO16" s="284">
        <v>1006856</v>
      </c>
      <c r="AP16" s="284">
        <v>104957</v>
      </c>
      <c r="AQ16" s="285">
        <v>163831</v>
      </c>
      <c r="AR16" s="286">
        <v>-35.9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488</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489</v>
      </c>
      <c r="AP20" s="293" t="s">
        <v>490</v>
      </c>
      <c r="AQ20" s="294" t="s">
        <v>491</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492</v>
      </c>
      <c r="AL21" s="1123"/>
      <c r="AM21" s="1123"/>
      <c r="AN21" s="1124"/>
      <c r="AO21" s="297">
        <v>9.17</v>
      </c>
      <c r="AP21" s="298">
        <v>14.18</v>
      </c>
      <c r="AQ21" s="299">
        <v>-5.01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493</v>
      </c>
      <c r="AL22" s="1123"/>
      <c r="AM22" s="1123"/>
      <c r="AN22" s="1124"/>
      <c r="AO22" s="302">
        <v>97.8</v>
      </c>
      <c r="AP22" s="303">
        <v>95.4</v>
      </c>
      <c r="AQ22" s="304">
        <v>2.4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494</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496</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475</v>
      </c>
      <c r="AP30" s="272"/>
      <c r="AQ30" s="273" t="s">
        <v>476</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477</v>
      </c>
      <c r="AQ31" s="279" t="s">
        <v>478</v>
      </c>
      <c r="AR31" s="280" t="s">
        <v>479</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497</v>
      </c>
      <c r="AL32" s="1131"/>
      <c r="AM32" s="1131"/>
      <c r="AN32" s="1132"/>
      <c r="AO32" s="312">
        <v>479357</v>
      </c>
      <c r="AP32" s="312">
        <v>49969</v>
      </c>
      <c r="AQ32" s="313">
        <v>86321</v>
      </c>
      <c r="AR32" s="314">
        <v>-42.1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498</v>
      </c>
      <c r="AL33" s="1131"/>
      <c r="AM33" s="1131"/>
      <c r="AN33" s="1132"/>
      <c r="AO33" s="312" t="s">
        <v>483</v>
      </c>
      <c r="AP33" s="312" t="s">
        <v>483</v>
      </c>
      <c r="AQ33" s="313" t="s">
        <v>483</v>
      </c>
      <c r="AR33" s="314" t="s">
        <v>483</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499</v>
      </c>
      <c r="AL34" s="1131"/>
      <c r="AM34" s="1131"/>
      <c r="AN34" s="1132"/>
      <c r="AO34" s="312" t="s">
        <v>483</v>
      </c>
      <c r="AP34" s="312" t="s">
        <v>483</v>
      </c>
      <c r="AQ34" s="313" t="s">
        <v>483</v>
      </c>
      <c r="AR34" s="314" t="s">
        <v>483</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500</v>
      </c>
      <c r="AL35" s="1131"/>
      <c r="AM35" s="1131"/>
      <c r="AN35" s="1132"/>
      <c r="AO35" s="312">
        <v>409599</v>
      </c>
      <c r="AP35" s="312">
        <v>42698</v>
      </c>
      <c r="AQ35" s="313">
        <v>18581</v>
      </c>
      <c r="AR35" s="314">
        <v>129.80000000000001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501</v>
      </c>
      <c r="AL36" s="1131"/>
      <c r="AM36" s="1131"/>
      <c r="AN36" s="1132"/>
      <c r="AO36" s="312">
        <v>54078</v>
      </c>
      <c r="AP36" s="312">
        <v>5637</v>
      </c>
      <c r="AQ36" s="313">
        <v>4521</v>
      </c>
      <c r="AR36" s="314">
        <v>24.7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502</v>
      </c>
      <c r="AL37" s="1131"/>
      <c r="AM37" s="1131"/>
      <c r="AN37" s="1132"/>
      <c r="AO37" s="312">
        <v>18</v>
      </c>
      <c r="AP37" s="312">
        <v>2</v>
      </c>
      <c r="AQ37" s="313">
        <v>983</v>
      </c>
      <c r="AR37" s="314">
        <v>-99.8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503</v>
      </c>
      <c r="AL38" s="1134"/>
      <c r="AM38" s="1134"/>
      <c r="AN38" s="1135"/>
      <c r="AO38" s="315">
        <v>120</v>
      </c>
      <c r="AP38" s="315">
        <v>13</v>
      </c>
      <c r="AQ38" s="316">
        <v>20</v>
      </c>
      <c r="AR38" s="304">
        <v>-35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504</v>
      </c>
      <c r="AL39" s="1134"/>
      <c r="AM39" s="1134"/>
      <c r="AN39" s="1135"/>
      <c r="AO39" s="312">
        <v>-20288</v>
      </c>
      <c r="AP39" s="312">
        <v>-2115</v>
      </c>
      <c r="AQ39" s="313">
        <v>-4212</v>
      </c>
      <c r="AR39" s="314">
        <v>-49.8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505</v>
      </c>
      <c r="AL40" s="1131"/>
      <c r="AM40" s="1131"/>
      <c r="AN40" s="1132"/>
      <c r="AO40" s="312">
        <v>-557562</v>
      </c>
      <c r="AP40" s="312">
        <v>-58122</v>
      </c>
      <c r="AQ40" s="313">
        <v>-70783</v>
      </c>
      <c r="AR40" s="314">
        <v>-17.899999999999999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286</v>
      </c>
      <c r="AL41" s="1137"/>
      <c r="AM41" s="1137"/>
      <c r="AN41" s="1138"/>
      <c r="AO41" s="312">
        <v>365322</v>
      </c>
      <c r="AP41" s="312">
        <v>38082</v>
      </c>
      <c r="AQ41" s="313">
        <v>35432</v>
      </c>
      <c r="AR41" s="314">
        <v>7.5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507</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475</v>
      </c>
      <c r="AN49" s="1127" t="s">
        <v>508</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509</v>
      </c>
      <c r="AO50" s="329" t="s">
        <v>510</v>
      </c>
      <c r="AP50" s="330" t="s">
        <v>511</v>
      </c>
      <c r="AQ50" s="331" t="s">
        <v>512</v>
      </c>
      <c r="AR50" s="332" t="s">
        <v>513</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514</v>
      </c>
      <c r="AL51" s="325"/>
      <c r="AM51" s="333">
        <v>1037984</v>
      </c>
      <c r="AN51" s="334">
        <v>106558</v>
      </c>
      <c r="AO51" s="335">
        <v>14.2</v>
      </c>
      <c r="AP51" s="336">
        <v>145139</v>
      </c>
      <c r="AQ51" s="337">
        <v>19.5</v>
      </c>
      <c r="AR51" s="338">
        <v>-5.3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515</v>
      </c>
      <c r="AM52" s="341">
        <v>771823</v>
      </c>
      <c r="AN52" s="342">
        <v>79234</v>
      </c>
      <c r="AO52" s="343">
        <v>63.4</v>
      </c>
      <c r="AP52" s="344">
        <v>83762</v>
      </c>
      <c r="AQ52" s="345">
        <v>33.1</v>
      </c>
      <c r="AR52" s="346">
        <v>30.3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516</v>
      </c>
      <c r="AL53" s="325"/>
      <c r="AM53" s="333">
        <v>673351</v>
      </c>
      <c r="AN53" s="334">
        <v>69353</v>
      </c>
      <c r="AO53" s="335">
        <v>-34.9</v>
      </c>
      <c r="AP53" s="336">
        <v>125391</v>
      </c>
      <c r="AQ53" s="337">
        <v>-13.6</v>
      </c>
      <c r="AR53" s="338">
        <v>-21.3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515</v>
      </c>
      <c r="AM54" s="341">
        <v>366356</v>
      </c>
      <c r="AN54" s="342">
        <v>37734</v>
      </c>
      <c r="AO54" s="343">
        <v>-52.4</v>
      </c>
      <c r="AP54" s="344">
        <v>68516</v>
      </c>
      <c r="AQ54" s="345">
        <v>-18.2</v>
      </c>
      <c r="AR54" s="346">
        <v>-34.200000000000003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517</v>
      </c>
      <c r="AL55" s="325"/>
      <c r="AM55" s="333">
        <v>961549</v>
      </c>
      <c r="AN55" s="334">
        <v>99467</v>
      </c>
      <c r="AO55" s="335">
        <v>43.4</v>
      </c>
      <c r="AP55" s="336">
        <v>138402</v>
      </c>
      <c r="AQ55" s="337">
        <v>10.4</v>
      </c>
      <c r="AR55" s="338">
        <v>33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515</v>
      </c>
      <c r="AM56" s="341">
        <v>547106</v>
      </c>
      <c r="AN56" s="342">
        <v>56595</v>
      </c>
      <c r="AO56" s="343">
        <v>50</v>
      </c>
      <c r="AP56" s="344">
        <v>70652</v>
      </c>
      <c r="AQ56" s="345">
        <v>3.1</v>
      </c>
      <c r="AR56" s="346">
        <v>46.9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518</v>
      </c>
      <c r="AL57" s="325"/>
      <c r="AM57" s="333">
        <v>425094</v>
      </c>
      <c r="AN57" s="334">
        <v>44239</v>
      </c>
      <c r="AO57" s="335">
        <v>-55.5</v>
      </c>
      <c r="AP57" s="336">
        <v>146367</v>
      </c>
      <c r="AQ57" s="337">
        <v>5.8</v>
      </c>
      <c r="AR57" s="338">
        <v>-61.3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515</v>
      </c>
      <c r="AM58" s="341">
        <v>350754</v>
      </c>
      <c r="AN58" s="342">
        <v>36503</v>
      </c>
      <c r="AO58" s="343">
        <v>-35.5</v>
      </c>
      <c r="AP58" s="344">
        <v>79441</v>
      </c>
      <c r="AQ58" s="345">
        <v>12.4</v>
      </c>
      <c r="AR58" s="346">
        <v>-47.9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519</v>
      </c>
      <c r="AL59" s="325"/>
      <c r="AM59" s="333">
        <v>387874</v>
      </c>
      <c r="AN59" s="334">
        <v>40433</v>
      </c>
      <c r="AO59" s="335">
        <v>-8.6</v>
      </c>
      <c r="AP59" s="336">
        <v>165181</v>
      </c>
      <c r="AQ59" s="337">
        <v>12.9</v>
      </c>
      <c r="AR59" s="338">
        <v>-21.5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515</v>
      </c>
      <c r="AM60" s="341">
        <v>269084</v>
      </c>
      <c r="AN60" s="342">
        <v>28050</v>
      </c>
      <c r="AO60" s="343">
        <v>-23.2</v>
      </c>
      <c r="AP60" s="344">
        <v>82246</v>
      </c>
      <c r="AQ60" s="345">
        <v>3.5</v>
      </c>
      <c r="AR60" s="346">
        <v>-26.7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520</v>
      </c>
      <c r="AL61" s="347"/>
      <c r="AM61" s="348">
        <v>697170</v>
      </c>
      <c r="AN61" s="349">
        <v>72010</v>
      </c>
      <c r="AO61" s="350">
        <v>-8.3000000000000007</v>
      </c>
      <c r="AP61" s="351">
        <v>144096</v>
      </c>
      <c r="AQ61" s="352">
        <v>7</v>
      </c>
      <c r="AR61" s="338">
        <v>-15.3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515</v>
      </c>
      <c r="AM62" s="341">
        <v>461025</v>
      </c>
      <c r="AN62" s="342">
        <v>47623</v>
      </c>
      <c r="AO62" s="343">
        <v>0.5</v>
      </c>
      <c r="AP62" s="344">
        <v>76923</v>
      </c>
      <c r="AQ62" s="345">
        <v>6.8</v>
      </c>
      <c r="AR62" s="346">
        <v>-6.3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cuYueGap738UI9AJ3Mn8K/ESZgWRfMgg0HcXG6o3Fr0/TVVMPWm8apWxCIBs4tivbiTMDtzd1OD6zrmvv7FU5A==" saltValue="i8oWYIibRGRqcV6QPf6rO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472</v>
      </c>
    </row>
    <row r="121" spans="125:125" ht="13.5" hidden="1" customHeight="1" x14ac:dyDescent="0.15">
      <c r="DU121" s="259"/>
    </row>
  </sheetData>
  <sheetProtection algorithmName="SHA-512" hashValue="KfPjSliLxJczTkF+YIU5du58qQ15glseCvuQCMVBnYK/wUXtBOaosipq2VDQE/sJ7ZCxpHhU9XITcpVgRPGAHA==" saltValue="CD0/zuJrxe2Ri1Z1Q6KZW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1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472</v>
      </c>
    </row>
  </sheetData>
  <sheetProtection algorithmName="SHA-512" hashValue="c/CDiHDYShXQVo+Ht8eqE5q19aUrocoE/uy2VRcXY6hJT6OpF+r+ey6cmPyj+o4V8dKG8TVrK485+OFADggSpQ==" saltValue="cCSMm1Esp1s+3bpgxfHg+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16"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39" t="s">
        <v>3</v>
      </c>
      <c r="D47" s="1139"/>
      <c r="E47" s="1140"/>
      <c r="F47" s="11">
        <v>27.74</v>
      </c>
      <c r="G47" s="12">
        <v>26.28</v>
      </c>
      <c r="H47" s="12">
        <v>24.45</v>
      </c>
      <c r="I47" s="12">
        <v>26.48</v>
      </c>
      <c r="J47" s="13">
        <v>28.57</v>
      </c>
    </row>
    <row r="48" spans="2:10" ht="57.75" customHeight="1" x14ac:dyDescent="0.15">
      <c r="B48" s="14"/>
      <c r="C48" s="1141" t="s">
        <v>4</v>
      </c>
      <c r="D48" s="1141"/>
      <c r="E48" s="1142"/>
      <c r="F48" s="15">
        <v>6.06</v>
      </c>
      <c r="G48" s="16">
        <v>6.89</v>
      </c>
      <c r="H48" s="16">
        <v>8.06</v>
      </c>
      <c r="I48" s="16">
        <v>9.94</v>
      </c>
      <c r="J48" s="17">
        <v>2.85</v>
      </c>
    </row>
    <row r="49" spans="2:10" ht="57.75" customHeight="1" thickBot="1" x14ac:dyDescent="0.2">
      <c r="B49" s="18"/>
      <c r="C49" s="1143" t="s">
        <v>5</v>
      </c>
      <c r="D49" s="1143"/>
      <c r="E49" s="1144"/>
      <c r="F49" s="19" t="s">
        <v>527</v>
      </c>
      <c r="G49" s="20" t="s">
        <v>528</v>
      </c>
      <c r="H49" s="20" t="s">
        <v>529</v>
      </c>
      <c r="I49" s="20" t="s">
        <v>530</v>
      </c>
      <c r="J49" s="21" t="s">
        <v>531</v>
      </c>
    </row>
    <row r="50" spans="2:10" x14ac:dyDescent="0.15"/>
  </sheetData>
  <sheetProtection algorithmName="SHA-512" hashValue="vM3jcoqoWlD+4N/WlpIAZxKM3EpbZEvYARUzwtX/H/b+864klQbt+6o/2sVvyxSttxZwUk7I+SxZgI9asUzAfg==" saltValue="2V8nNFa+6jmQSBg+uRH30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6"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51" t="s">
        <v>532</v>
      </c>
      <c r="D34" s="1151"/>
      <c r="E34" s="1152"/>
      <c r="F34" s="32">
        <v>0.08</v>
      </c>
      <c r="G34" s="33">
        <v>0.08</v>
      </c>
      <c r="H34" s="33">
        <v>0.08</v>
      </c>
      <c r="I34" s="33">
        <v>7.0000000000000007E-2</v>
      </c>
      <c r="J34" s="34" t="s">
        <v>533</v>
      </c>
      <c r="K34" s="22"/>
      <c r="L34" s="22"/>
      <c r="M34" s="22"/>
      <c r="N34" s="22"/>
      <c r="O34" s="22"/>
      <c r="P34" s="22"/>
    </row>
    <row r="35" spans="1:16" ht="39" customHeight="1" x14ac:dyDescent="0.15">
      <c r="A35" s="22"/>
      <c r="B35" s="35"/>
      <c r="C35" s="1145" t="s">
        <v>534</v>
      </c>
      <c r="D35" s="1146"/>
      <c r="E35" s="1147"/>
      <c r="F35" s="36">
        <v>5.97</v>
      </c>
      <c r="G35" s="37">
        <v>6.8</v>
      </c>
      <c r="H35" s="37">
        <v>7.97</v>
      </c>
      <c r="I35" s="37">
        <v>9.86</v>
      </c>
      <c r="J35" s="38">
        <v>5.43</v>
      </c>
      <c r="K35" s="22"/>
      <c r="L35" s="22"/>
      <c r="M35" s="22"/>
      <c r="N35" s="22"/>
      <c r="O35" s="22"/>
      <c r="P35" s="22"/>
    </row>
    <row r="36" spans="1:16" ht="39" customHeight="1" x14ac:dyDescent="0.15">
      <c r="A36" s="22"/>
      <c r="B36" s="35"/>
      <c r="C36" s="1145" t="s">
        <v>535</v>
      </c>
      <c r="D36" s="1146"/>
      <c r="E36" s="1147"/>
      <c r="F36" s="36">
        <v>1.68</v>
      </c>
      <c r="G36" s="37">
        <v>2.82</v>
      </c>
      <c r="H36" s="37">
        <v>2</v>
      </c>
      <c r="I36" s="37">
        <v>1.74</v>
      </c>
      <c r="J36" s="38">
        <v>1.8</v>
      </c>
      <c r="K36" s="22"/>
      <c r="L36" s="22"/>
      <c r="M36" s="22"/>
      <c r="N36" s="22"/>
      <c r="O36" s="22"/>
      <c r="P36" s="22"/>
    </row>
    <row r="37" spans="1:16" ht="39" customHeight="1" x14ac:dyDescent="0.15">
      <c r="A37" s="22"/>
      <c r="B37" s="35"/>
      <c r="C37" s="1145" t="s">
        <v>536</v>
      </c>
      <c r="D37" s="1146"/>
      <c r="E37" s="1147"/>
      <c r="F37" s="36">
        <v>0.31</v>
      </c>
      <c r="G37" s="37">
        <v>0.39</v>
      </c>
      <c r="H37" s="37">
        <v>0.41</v>
      </c>
      <c r="I37" s="37">
        <v>0.51</v>
      </c>
      <c r="J37" s="38">
        <v>1.21</v>
      </c>
      <c r="K37" s="22"/>
      <c r="L37" s="22"/>
      <c r="M37" s="22"/>
      <c r="N37" s="22"/>
      <c r="O37" s="22"/>
      <c r="P37" s="22"/>
    </row>
    <row r="38" spans="1:16" ht="39" customHeight="1" x14ac:dyDescent="0.15">
      <c r="A38" s="22"/>
      <c r="B38" s="35"/>
      <c r="C38" s="1145" t="s">
        <v>537</v>
      </c>
      <c r="D38" s="1146"/>
      <c r="E38" s="1147"/>
      <c r="F38" s="36">
        <v>0.01</v>
      </c>
      <c r="G38" s="37">
        <v>0.01</v>
      </c>
      <c r="H38" s="37">
        <v>0.04</v>
      </c>
      <c r="I38" s="37">
        <v>0.01</v>
      </c>
      <c r="J38" s="38">
        <v>0.02</v>
      </c>
      <c r="K38" s="22"/>
      <c r="L38" s="22"/>
      <c r="M38" s="22"/>
      <c r="N38" s="22"/>
      <c r="O38" s="22"/>
      <c r="P38" s="22"/>
    </row>
    <row r="39" spans="1:16" ht="39" customHeight="1" x14ac:dyDescent="0.15">
      <c r="A39" s="22"/>
      <c r="B39" s="35"/>
      <c r="C39" s="1145"/>
      <c r="D39" s="1146"/>
      <c r="E39" s="1147"/>
      <c r="F39" s="36"/>
      <c r="G39" s="37"/>
      <c r="H39" s="37"/>
      <c r="I39" s="37"/>
      <c r="J39" s="38"/>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538</v>
      </c>
      <c r="D42" s="1146"/>
      <c r="E42" s="1147"/>
      <c r="F42" s="36" t="s">
        <v>483</v>
      </c>
      <c r="G42" s="37" t="s">
        <v>483</v>
      </c>
      <c r="H42" s="37" t="s">
        <v>483</v>
      </c>
      <c r="I42" s="37" t="s">
        <v>483</v>
      </c>
      <c r="J42" s="38" t="s">
        <v>483</v>
      </c>
      <c r="K42" s="22"/>
      <c r="L42" s="22"/>
      <c r="M42" s="22"/>
      <c r="N42" s="22"/>
      <c r="O42" s="22"/>
      <c r="P42" s="22"/>
    </row>
    <row r="43" spans="1:16" ht="39" customHeight="1" thickBot="1" x14ac:dyDescent="0.2">
      <c r="A43" s="22"/>
      <c r="B43" s="40"/>
      <c r="C43" s="1148" t="s">
        <v>539</v>
      </c>
      <c r="D43" s="1149"/>
      <c r="E43" s="1150"/>
      <c r="F43" s="41">
        <v>11.4</v>
      </c>
      <c r="G43" s="42" t="s">
        <v>483</v>
      </c>
      <c r="H43" s="42" t="s">
        <v>483</v>
      </c>
      <c r="I43" s="42" t="s">
        <v>483</v>
      </c>
      <c r="J43" s="43" t="s">
        <v>483</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4MUH3t6se1fk1LI+1kxKiD4+J3M7ShhQT6UMDOsB2F4qw0ygUN3Ih0YGKsN3/D+ETzMbUN5Q7HW+N/VEBYLQoQ==" saltValue="rFkbBlXr/DRjRCW0/skSa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43"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431</v>
      </c>
      <c r="L45" s="60">
        <v>429</v>
      </c>
      <c r="M45" s="60">
        <v>426</v>
      </c>
      <c r="N45" s="60">
        <v>419</v>
      </c>
      <c r="O45" s="61">
        <v>479</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483</v>
      </c>
      <c r="L46" s="64" t="s">
        <v>483</v>
      </c>
      <c r="M46" s="64" t="s">
        <v>483</v>
      </c>
      <c r="N46" s="64" t="s">
        <v>483</v>
      </c>
      <c r="O46" s="65" t="s">
        <v>483</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483</v>
      </c>
      <c r="L47" s="64" t="s">
        <v>483</v>
      </c>
      <c r="M47" s="64" t="s">
        <v>483</v>
      </c>
      <c r="N47" s="64" t="s">
        <v>483</v>
      </c>
      <c r="O47" s="65" t="s">
        <v>483</v>
      </c>
      <c r="P47" s="48"/>
      <c r="Q47" s="48"/>
      <c r="R47" s="48"/>
      <c r="S47" s="48"/>
      <c r="T47" s="48"/>
      <c r="U47" s="48"/>
    </row>
    <row r="48" spans="1:21" ht="30.75" customHeight="1" x14ac:dyDescent="0.15">
      <c r="A48" s="48"/>
      <c r="B48" s="1155"/>
      <c r="C48" s="1156"/>
      <c r="D48" s="62"/>
      <c r="E48" s="1161" t="s">
        <v>13</v>
      </c>
      <c r="F48" s="1161"/>
      <c r="G48" s="1161"/>
      <c r="H48" s="1161"/>
      <c r="I48" s="1161"/>
      <c r="J48" s="1162"/>
      <c r="K48" s="63">
        <v>384</v>
      </c>
      <c r="L48" s="64">
        <v>395</v>
      </c>
      <c r="M48" s="64">
        <v>384</v>
      </c>
      <c r="N48" s="64">
        <v>401</v>
      </c>
      <c r="O48" s="65">
        <v>410</v>
      </c>
      <c r="P48" s="48"/>
      <c r="Q48" s="48"/>
      <c r="R48" s="48"/>
      <c r="S48" s="48"/>
      <c r="T48" s="48"/>
      <c r="U48" s="48"/>
    </row>
    <row r="49" spans="1:21" ht="30.75" customHeight="1" x14ac:dyDescent="0.15">
      <c r="A49" s="48"/>
      <c r="B49" s="1155"/>
      <c r="C49" s="1156"/>
      <c r="D49" s="62"/>
      <c r="E49" s="1161" t="s">
        <v>14</v>
      </c>
      <c r="F49" s="1161"/>
      <c r="G49" s="1161"/>
      <c r="H49" s="1161"/>
      <c r="I49" s="1161"/>
      <c r="J49" s="1162"/>
      <c r="K49" s="63">
        <v>52</v>
      </c>
      <c r="L49" s="64">
        <v>50</v>
      </c>
      <c r="M49" s="64">
        <v>52</v>
      </c>
      <c r="N49" s="64">
        <v>54</v>
      </c>
      <c r="O49" s="65">
        <v>54</v>
      </c>
      <c r="P49" s="48"/>
      <c r="Q49" s="48"/>
      <c r="R49" s="48"/>
      <c r="S49" s="48"/>
      <c r="T49" s="48"/>
      <c r="U49" s="48"/>
    </row>
    <row r="50" spans="1:21" ht="30.75" customHeight="1" x14ac:dyDescent="0.15">
      <c r="A50" s="48"/>
      <c r="B50" s="1155"/>
      <c r="C50" s="1156"/>
      <c r="D50" s="62"/>
      <c r="E50" s="1161" t="s">
        <v>15</v>
      </c>
      <c r="F50" s="1161"/>
      <c r="G50" s="1161"/>
      <c r="H50" s="1161"/>
      <c r="I50" s="1161"/>
      <c r="J50" s="1162"/>
      <c r="K50" s="63">
        <v>0</v>
      </c>
      <c r="L50" s="64">
        <v>0</v>
      </c>
      <c r="M50" s="64">
        <v>0</v>
      </c>
      <c r="N50" s="64">
        <v>0</v>
      </c>
      <c r="O50" s="65">
        <v>0</v>
      </c>
      <c r="P50" s="48"/>
      <c r="Q50" s="48"/>
      <c r="R50" s="48"/>
      <c r="S50" s="48"/>
      <c r="T50" s="48"/>
      <c r="U50" s="48"/>
    </row>
    <row r="51" spans="1:21" ht="30.75" customHeight="1" x14ac:dyDescent="0.15">
      <c r="A51" s="48"/>
      <c r="B51" s="1157"/>
      <c r="C51" s="1158"/>
      <c r="D51" s="66"/>
      <c r="E51" s="1161" t="s">
        <v>16</v>
      </c>
      <c r="F51" s="1161"/>
      <c r="G51" s="1161"/>
      <c r="H51" s="1161"/>
      <c r="I51" s="1161"/>
      <c r="J51" s="1162"/>
      <c r="K51" s="63">
        <v>0</v>
      </c>
      <c r="L51" s="64">
        <v>0</v>
      </c>
      <c r="M51" s="64">
        <v>0</v>
      </c>
      <c r="N51" s="64">
        <v>0</v>
      </c>
      <c r="O51" s="65">
        <v>0</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567</v>
      </c>
      <c r="L52" s="64">
        <v>556</v>
      </c>
      <c r="M52" s="64">
        <v>550</v>
      </c>
      <c r="N52" s="64">
        <v>547</v>
      </c>
      <c r="O52" s="65">
        <v>578</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300</v>
      </c>
      <c r="L53" s="69">
        <v>318</v>
      </c>
      <c r="M53" s="69">
        <v>312</v>
      </c>
      <c r="N53" s="69">
        <v>327</v>
      </c>
      <c r="O53" s="70">
        <v>365</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540</v>
      </c>
      <c r="L57" s="81" t="s">
        <v>541</v>
      </c>
      <c r="M57" s="81" t="s">
        <v>542</v>
      </c>
      <c r="N57" s="81" t="s">
        <v>543</v>
      </c>
      <c r="O57" s="82" t="s">
        <v>544</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enAVP/bWv5Y60VjRgYLiPY/crGZKMoGVG8N+C3t/2P8IOaNABYLWYmTFXTgFeinc4lLfFhSXWM2hO1n9Xavwyw==" saltValue="1Mwp2KLnfPnOo4mUPG46k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2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522</v>
      </c>
      <c r="J40" s="103" t="s">
        <v>523</v>
      </c>
      <c r="K40" s="103" t="s">
        <v>524</v>
      </c>
      <c r="L40" s="103" t="s">
        <v>525</v>
      </c>
      <c r="M40" s="104" t="s">
        <v>526</v>
      </c>
    </row>
    <row r="41" spans="2:13" ht="27.75" customHeight="1" x14ac:dyDescent="0.15">
      <c r="B41" s="1184" t="s">
        <v>30</v>
      </c>
      <c r="C41" s="1185"/>
      <c r="D41" s="105"/>
      <c r="E41" s="1190" t="s">
        <v>31</v>
      </c>
      <c r="F41" s="1190"/>
      <c r="G41" s="1190"/>
      <c r="H41" s="1191"/>
      <c r="I41" s="355">
        <v>4698</v>
      </c>
      <c r="J41" s="356">
        <v>4870</v>
      </c>
      <c r="K41" s="356">
        <v>5189</v>
      </c>
      <c r="L41" s="356">
        <v>5061</v>
      </c>
      <c r="M41" s="357">
        <v>4737</v>
      </c>
    </row>
    <row r="42" spans="2:13" ht="27.75" customHeight="1" x14ac:dyDescent="0.15">
      <c r="B42" s="1186"/>
      <c r="C42" s="1187"/>
      <c r="D42" s="106"/>
      <c r="E42" s="1192" t="s">
        <v>32</v>
      </c>
      <c r="F42" s="1192"/>
      <c r="G42" s="1192"/>
      <c r="H42" s="1193"/>
      <c r="I42" s="358">
        <v>7</v>
      </c>
      <c r="J42" s="359">
        <v>7</v>
      </c>
      <c r="K42" s="359">
        <v>7</v>
      </c>
      <c r="L42" s="359">
        <v>7</v>
      </c>
      <c r="M42" s="360">
        <v>7</v>
      </c>
    </row>
    <row r="43" spans="2:13" ht="27.75" customHeight="1" x14ac:dyDescent="0.15">
      <c r="B43" s="1186"/>
      <c r="C43" s="1187"/>
      <c r="D43" s="106"/>
      <c r="E43" s="1192" t="s">
        <v>33</v>
      </c>
      <c r="F43" s="1192"/>
      <c r="G43" s="1192"/>
      <c r="H43" s="1193"/>
      <c r="I43" s="358">
        <v>4934</v>
      </c>
      <c r="J43" s="359">
        <v>4854</v>
      </c>
      <c r="K43" s="359">
        <v>4500</v>
      </c>
      <c r="L43" s="359">
        <v>4212</v>
      </c>
      <c r="M43" s="360">
        <v>3940</v>
      </c>
    </row>
    <row r="44" spans="2:13" ht="27.75" customHeight="1" x14ac:dyDescent="0.15">
      <c r="B44" s="1186"/>
      <c r="C44" s="1187"/>
      <c r="D44" s="106"/>
      <c r="E44" s="1192" t="s">
        <v>34</v>
      </c>
      <c r="F44" s="1192"/>
      <c r="G44" s="1192"/>
      <c r="H44" s="1193"/>
      <c r="I44" s="358">
        <v>505</v>
      </c>
      <c r="J44" s="359">
        <v>457</v>
      </c>
      <c r="K44" s="359">
        <v>465</v>
      </c>
      <c r="L44" s="359">
        <v>504</v>
      </c>
      <c r="M44" s="360">
        <v>456</v>
      </c>
    </row>
    <row r="45" spans="2:13" ht="27.75" customHeight="1" x14ac:dyDescent="0.15">
      <c r="B45" s="1186"/>
      <c r="C45" s="1187"/>
      <c r="D45" s="106"/>
      <c r="E45" s="1192" t="s">
        <v>35</v>
      </c>
      <c r="F45" s="1192"/>
      <c r="G45" s="1192"/>
      <c r="H45" s="1193"/>
      <c r="I45" s="358">
        <v>763</v>
      </c>
      <c r="J45" s="359">
        <v>735</v>
      </c>
      <c r="K45" s="359">
        <v>696</v>
      </c>
      <c r="L45" s="359">
        <v>688</v>
      </c>
      <c r="M45" s="360">
        <v>625</v>
      </c>
    </row>
    <row r="46" spans="2:13" ht="27.75" customHeight="1" x14ac:dyDescent="0.15">
      <c r="B46" s="1186"/>
      <c r="C46" s="1187"/>
      <c r="D46" s="107"/>
      <c r="E46" s="1192" t="s">
        <v>36</v>
      </c>
      <c r="F46" s="1192"/>
      <c r="G46" s="1192"/>
      <c r="H46" s="1193"/>
      <c r="I46" s="358" t="s">
        <v>483</v>
      </c>
      <c r="J46" s="359" t="s">
        <v>483</v>
      </c>
      <c r="K46" s="359" t="s">
        <v>483</v>
      </c>
      <c r="L46" s="359" t="s">
        <v>483</v>
      </c>
      <c r="M46" s="360" t="s">
        <v>483</v>
      </c>
    </row>
    <row r="47" spans="2:13" ht="27.75" customHeight="1" x14ac:dyDescent="0.15">
      <c r="B47" s="1186"/>
      <c r="C47" s="1187"/>
      <c r="D47" s="108"/>
      <c r="E47" s="1194" t="s">
        <v>37</v>
      </c>
      <c r="F47" s="1195"/>
      <c r="G47" s="1195"/>
      <c r="H47" s="1196"/>
      <c r="I47" s="358" t="s">
        <v>483</v>
      </c>
      <c r="J47" s="359" t="s">
        <v>483</v>
      </c>
      <c r="K47" s="359" t="s">
        <v>483</v>
      </c>
      <c r="L47" s="359" t="s">
        <v>483</v>
      </c>
      <c r="M47" s="360" t="s">
        <v>483</v>
      </c>
    </row>
    <row r="48" spans="2:13" ht="27.75" customHeight="1" x14ac:dyDescent="0.15">
      <c r="B48" s="1186"/>
      <c r="C48" s="1187"/>
      <c r="D48" s="106"/>
      <c r="E48" s="1192" t="s">
        <v>38</v>
      </c>
      <c r="F48" s="1192"/>
      <c r="G48" s="1192"/>
      <c r="H48" s="1193"/>
      <c r="I48" s="358" t="s">
        <v>483</v>
      </c>
      <c r="J48" s="359" t="s">
        <v>483</v>
      </c>
      <c r="K48" s="359" t="s">
        <v>483</v>
      </c>
      <c r="L48" s="359" t="s">
        <v>483</v>
      </c>
      <c r="M48" s="360" t="s">
        <v>483</v>
      </c>
    </row>
    <row r="49" spans="2:13" ht="27.75" customHeight="1" x14ac:dyDescent="0.15">
      <c r="B49" s="1188"/>
      <c r="C49" s="1189"/>
      <c r="D49" s="106"/>
      <c r="E49" s="1192" t="s">
        <v>39</v>
      </c>
      <c r="F49" s="1192"/>
      <c r="G49" s="1192"/>
      <c r="H49" s="1193"/>
      <c r="I49" s="358" t="s">
        <v>483</v>
      </c>
      <c r="J49" s="359" t="s">
        <v>483</v>
      </c>
      <c r="K49" s="359" t="s">
        <v>483</v>
      </c>
      <c r="L49" s="359" t="s">
        <v>483</v>
      </c>
      <c r="M49" s="360" t="s">
        <v>483</v>
      </c>
    </row>
    <row r="50" spans="2:13" ht="27.75" customHeight="1" x14ac:dyDescent="0.15">
      <c r="B50" s="1197" t="s">
        <v>40</v>
      </c>
      <c r="C50" s="1198"/>
      <c r="D50" s="109"/>
      <c r="E50" s="1192" t="s">
        <v>41</v>
      </c>
      <c r="F50" s="1192"/>
      <c r="G50" s="1192"/>
      <c r="H50" s="1193"/>
      <c r="I50" s="358">
        <v>12619</v>
      </c>
      <c r="J50" s="359">
        <v>12759</v>
      </c>
      <c r="K50" s="359">
        <v>13217</v>
      </c>
      <c r="L50" s="359">
        <v>13756</v>
      </c>
      <c r="M50" s="360">
        <v>14271</v>
      </c>
    </row>
    <row r="51" spans="2:13" ht="27.75" customHeight="1" x14ac:dyDescent="0.15">
      <c r="B51" s="1186"/>
      <c r="C51" s="1187"/>
      <c r="D51" s="106"/>
      <c r="E51" s="1192" t="s">
        <v>42</v>
      </c>
      <c r="F51" s="1192"/>
      <c r="G51" s="1192"/>
      <c r="H51" s="1193"/>
      <c r="I51" s="358">
        <v>98</v>
      </c>
      <c r="J51" s="359">
        <v>85</v>
      </c>
      <c r="K51" s="359">
        <v>64</v>
      </c>
      <c r="L51" s="359">
        <v>38</v>
      </c>
      <c r="M51" s="360">
        <v>17</v>
      </c>
    </row>
    <row r="52" spans="2:13" ht="27.75" customHeight="1" x14ac:dyDescent="0.15">
      <c r="B52" s="1188"/>
      <c r="C52" s="1189"/>
      <c r="D52" s="106"/>
      <c r="E52" s="1192" t="s">
        <v>43</v>
      </c>
      <c r="F52" s="1192"/>
      <c r="G52" s="1192"/>
      <c r="H52" s="1193"/>
      <c r="I52" s="358">
        <v>5445</v>
      </c>
      <c r="J52" s="359">
        <v>5485</v>
      </c>
      <c r="K52" s="359">
        <v>6024</v>
      </c>
      <c r="L52" s="359">
        <v>5706</v>
      </c>
      <c r="M52" s="360">
        <v>5327</v>
      </c>
    </row>
    <row r="53" spans="2:13" ht="27.75" customHeight="1" thickBot="1" x14ac:dyDescent="0.2">
      <c r="B53" s="1199" t="s">
        <v>19</v>
      </c>
      <c r="C53" s="1200"/>
      <c r="D53" s="110"/>
      <c r="E53" s="1201" t="s">
        <v>44</v>
      </c>
      <c r="F53" s="1201"/>
      <c r="G53" s="1201"/>
      <c r="H53" s="1202"/>
      <c r="I53" s="361">
        <v>-7254</v>
      </c>
      <c r="J53" s="362">
        <v>-7405</v>
      </c>
      <c r="K53" s="362">
        <v>-8448</v>
      </c>
      <c r="L53" s="362">
        <v>-9029</v>
      </c>
      <c r="M53" s="363">
        <v>-9850</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PDYofLodmBkEZG1UM5wocUj6IrFgeumCmbgySBkuQgcgm//ZMkLI6vVJLjo31dBVa3F+JjOn+SEukvVgo/ZIBQ==" saltValue="XCzzF9jFTB83/XhIdj5Tr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524</v>
      </c>
      <c r="G54" s="119" t="s">
        <v>525</v>
      </c>
      <c r="H54" s="120" t="s">
        <v>526</v>
      </c>
    </row>
    <row r="55" spans="2:8" ht="52.5" customHeight="1" x14ac:dyDescent="0.15">
      <c r="B55" s="121"/>
      <c r="C55" s="1211" t="s">
        <v>46</v>
      </c>
      <c r="D55" s="1211"/>
      <c r="E55" s="1212"/>
      <c r="F55" s="122">
        <v>806</v>
      </c>
      <c r="G55" s="122">
        <v>860</v>
      </c>
      <c r="H55" s="123">
        <v>954</v>
      </c>
    </row>
    <row r="56" spans="2:8" ht="52.5" customHeight="1" x14ac:dyDescent="0.15">
      <c r="B56" s="124"/>
      <c r="C56" s="1213" t="s">
        <v>47</v>
      </c>
      <c r="D56" s="1213"/>
      <c r="E56" s="1214"/>
      <c r="F56" s="125">
        <v>1041</v>
      </c>
      <c r="G56" s="125">
        <v>1150</v>
      </c>
      <c r="H56" s="126">
        <v>1194</v>
      </c>
    </row>
    <row r="57" spans="2:8" ht="53.25" customHeight="1" x14ac:dyDescent="0.15">
      <c r="B57" s="124"/>
      <c r="C57" s="1215" t="s">
        <v>48</v>
      </c>
      <c r="D57" s="1215"/>
      <c r="E57" s="1216"/>
      <c r="F57" s="127">
        <v>10604</v>
      </c>
      <c r="G57" s="127">
        <v>10972</v>
      </c>
      <c r="H57" s="128">
        <v>11325</v>
      </c>
    </row>
    <row r="58" spans="2:8" ht="45.75" customHeight="1" x14ac:dyDescent="0.15">
      <c r="B58" s="129"/>
      <c r="C58" s="1203" t="s">
        <v>559</v>
      </c>
      <c r="D58" s="1204"/>
      <c r="E58" s="1205"/>
      <c r="F58" s="130">
        <v>8553</v>
      </c>
      <c r="G58" s="130">
        <v>8523</v>
      </c>
      <c r="H58" s="131">
        <v>8545</v>
      </c>
    </row>
    <row r="59" spans="2:8" ht="45.75" customHeight="1" x14ac:dyDescent="0.15">
      <c r="B59" s="129"/>
      <c r="C59" s="1203" t="s">
        <v>562</v>
      </c>
      <c r="D59" s="1204"/>
      <c r="E59" s="1205"/>
      <c r="F59" s="130">
        <v>712</v>
      </c>
      <c r="G59" s="130">
        <v>1020</v>
      </c>
      <c r="H59" s="131">
        <v>1310</v>
      </c>
    </row>
    <row r="60" spans="2:8" ht="45.75" customHeight="1" x14ac:dyDescent="0.15">
      <c r="B60" s="129"/>
      <c r="C60" s="1203" t="s">
        <v>563</v>
      </c>
      <c r="D60" s="1204"/>
      <c r="E60" s="1205"/>
      <c r="F60" s="130">
        <v>982</v>
      </c>
      <c r="G60" s="130">
        <v>1025</v>
      </c>
      <c r="H60" s="131">
        <v>1037</v>
      </c>
    </row>
    <row r="61" spans="2:8" ht="45.75" customHeight="1" x14ac:dyDescent="0.15">
      <c r="B61" s="129"/>
      <c r="C61" s="1203" t="s">
        <v>560</v>
      </c>
      <c r="D61" s="1204"/>
      <c r="E61" s="1205"/>
      <c r="F61" s="130">
        <v>189</v>
      </c>
      <c r="G61" s="130">
        <v>190</v>
      </c>
      <c r="H61" s="131">
        <v>190</v>
      </c>
    </row>
    <row r="62" spans="2:8" ht="45.75" customHeight="1" thickBot="1" x14ac:dyDescent="0.2">
      <c r="B62" s="132"/>
      <c r="C62" s="1206" t="s">
        <v>561</v>
      </c>
      <c r="D62" s="1207"/>
      <c r="E62" s="1208"/>
      <c r="F62" s="133">
        <v>105</v>
      </c>
      <c r="G62" s="133">
        <v>123</v>
      </c>
      <c r="H62" s="134">
        <v>140</v>
      </c>
    </row>
    <row r="63" spans="2:8" ht="52.5" customHeight="1" thickBot="1" x14ac:dyDescent="0.2">
      <c r="B63" s="135"/>
      <c r="C63" s="1209" t="s">
        <v>49</v>
      </c>
      <c r="D63" s="1209"/>
      <c r="E63" s="1210"/>
      <c r="F63" s="136">
        <v>12452</v>
      </c>
      <c r="G63" s="136">
        <v>12982</v>
      </c>
      <c r="H63" s="137">
        <v>13472</v>
      </c>
    </row>
    <row r="64" spans="2:8" x14ac:dyDescent="0.15"/>
  </sheetData>
  <sheetProtection algorithmName="SHA-512" hashValue="FkrD1ufg6/FSa/DrPXg27bMa0n3q8rlc//yGbM2SqXm4lFHp4m//kg3VI5Mc8psd3yFJQGCmztA75slFmy2AXg==" saltValue="eYpgGOcJobdNgp9ZVyMD+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521</v>
      </c>
      <c r="G2" s="151"/>
      <c r="H2" s="152"/>
    </row>
    <row r="3" spans="1:8" x14ac:dyDescent="0.15">
      <c r="A3" s="148" t="s">
        <v>514</v>
      </c>
      <c r="B3" s="153"/>
      <c r="C3" s="154"/>
      <c r="D3" s="155">
        <v>106558</v>
      </c>
      <c r="E3" s="156"/>
      <c r="F3" s="157">
        <v>145139</v>
      </c>
      <c r="G3" s="158"/>
      <c r="H3" s="159"/>
    </row>
    <row r="4" spans="1:8" x14ac:dyDescent="0.15">
      <c r="A4" s="160"/>
      <c r="B4" s="161"/>
      <c r="C4" s="162"/>
      <c r="D4" s="163">
        <v>79234</v>
      </c>
      <c r="E4" s="164"/>
      <c r="F4" s="165">
        <v>83762</v>
      </c>
      <c r="G4" s="166"/>
      <c r="H4" s="167"/>
    </row>
    <row r="5" spans="1:8" x14ac:dyDescent="0.15">
      <c r="A5" s="148" t="s">
        <v>516</v>
      </c>
      <c r="B5" s="153"/>
      <c r="C5" s="154"/>
      <c r="D5" s="155">
        <v>69353</v>
      </c>
      <c r="E5" s="156"/>
      <c r="F5" s="157">
        <v>125391</v>
      </c>
      <c r="G5" s="158"/>
      <c r="H5" s="159"/>
    </row>
    <row r="6" spans="1:8" x14ac:dyDescent="0.15">
      <c r="A6" s="160"/>
      <c r="B6" s="161"/>
      <c r="C6" s="162"/>
      <c r="D6" s="163">
        <v>37734</v>
      </c>
      <c r="E6" s="164"/>
      <c r="F6" s="165">
        <v>68516</v>
      </c>
      <c r="G6" s="166"/>
      <c r="H6" s="167"/>
    </row>
    <row r="7" spans="1:8" x14ac:dyDescent="0.15">
      <c r="A7" s="148" t="s">
        <v>517</v>
      </c>
      <c r="B7" s="153"/>
      <c r="C7" s="154"/>
      <c r="D7" s="155">
        <v>99467</v>
      </c>
      <c r="E7" s="156"/>
      <c r="F7" s="157">
        <v>138402</v>
      </c>
      <c r="G7" s="158"/>
      <c r="H7" s="159"/>
    </row>
    <row r="8" spans="1:8" x14ac:dyDescent="0.15">
      <c r="A8" s="160"/>
      <c r="B8" s="161"/>
      <c r="C8" s="162"/>
      <c r="D8" s="163">
        <v>56595</v>
      </c>
      <c r="E8" s="164"/>
      <c r="F8" s="165">
        <v>70652</v>
      </c>
      <c r="G8" s="166"/>
      <c r="H8" s="167"/>
    </row>
    <row r="9" spans="1:8" x14ac:dyDescent="0.15">
      <c r="A9" s="148" t="s">
        <v>518</v>
      </c>
      <c r="B9" s="153"/>
      <c r="C9" s="154"/>
      <c r="D9" s="155">
        <v>44239</v>
      </c>
      <c r="E9" s="156"/>
      <c r="F9" s="157">
        <v>146367</v>
      </c>
      <c r="G9" s="158"/>
      <c r="H9" s="159"/>
    </row>
    <row r="10" spans="1:8" x14ac:dyDescent="0.15">
      <c r="A10" s="160"/>
      <c r="B10" s="161"/>
      <c r="C10" s="162"/>
      <c r="D10" s="163">
        <v>36503</v>
      </c>
      <c r="E10" s="164"/>
      <c r="F10" s="165">
        <v>79441</v>
      </c>
      <c r="G10" s="166"/>
      <c r="H10" s="167"/>
    </row>
    <row r="11" spans="1:8" x14ac:dyDescent="0.15">
      <c r="A11" s="148" t="s">
        <v>519</v>
      </c>
      <c r="B11" s="153"/>
      <c r="C11" s="154"/>
      <c r="D11" s="155">
        <v>40433</v>
      </c>
      <c r="E11" s="156"/>
      <c r="F11" s="157">
        <v>165181</v>
      </c>
      <c r="G11" s="158"/>
      <c r="H11" s="159"/>
    </row>
    <row r="12" spans="1:8" x14ac:dyDescent="0.15">
      <c r="A12" s="160"/>
      <c r="B12" s="161"/>
      <c r="C12" s="168"/>
      <c r="D12" s="163">
        <v>28050</v>
      </c>
      <c r="E12" s="164"/>
      <c r="F12" s="165">
        <v>82246</v>
      </c>
      <c r="G12" s="166"/>
      <c r="H12" s="167"/>
    </row>
    <row r="13" spans="1:8" x14ac:dyDescent="0.15">
      <c r="A13" s="148"/>
      <c r="B13" s="153"/>
      <c r="C13" s="169"/>
      <c r="D13" s="170">
        <v>72010</v>
      </c>
      <c r="E13" s="171"/>
      <c r="F13" s="172">
        <v>144096</v>
      </c>
      <c r="G13" s="173"/>
      <c r="H13" s="159"/>
    </row>
    <row r="14" spans="1:8" x14ac:dyDescent="0.15">
      <c r="A14" s="160"/>
      <c r="B14" s="161"/>
      <c r="C14" s="162"/>
      <c r="D14" s="163">
        <v>47623</v>
      </c>
      <c r="E14" s="164"/>
      <c r="F14" s="165">
        <v>76923</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6.06</v>
      </c>
      <c r="C19" s="174">
        <f>ROUND(VALUE(SUBSTITUTE(実質収支比率等に係る経年分析!G$48,"▲","-")),2)</f>
        <v>6.89</v>
      </c>
      <c r="D19" s="174">
        <f>ROUND(VALUE(SUBSTITUTE(実質収支比率等に係る経年分析!H$48,"▲","-")),2)</f>
        <v>8.06</v>
      </c>
      <c r="E19" s="174">
        <f>ROUND(VALUE(SUBSTITUTE(実質収支比率等に係る経年分析!I$48,"▲","-")),2)</f>
        <v>9.94</v>
      </c>
      <c r="F19" s="174">
        <f>ROUND(VALUE(SUBSTITUTE(実質収支比率等に係る経年分析!J$48,"▲","-")),2)</f>
        <v>2.85</v>
      </c>
    </row>
    <row r="20" spans="1:11" x14ac:dyDescent="0.15">
      <c r="A20" s="174" t="s">
        <v>53</v>
      </c>
      <c r="B20" s="174">
        <f>ROUND(VALUE(SUBSTITUTE(実質収支比率等に係る経年分析!F$47,"▲","-")),2)</f>
        <v>27.74</v>
      </c>
      <c r="C20" s="174">
        <f>ROUND(VALUE(SUBSTITUTE(実質収支比率等に係る経年分析!G$47,"▲","-")),2)</f>
        <v>26.28</v>
      </c>
      <c r="D20" s="174">
        <f>ROUND(VALUE(SUBSTITUTE(実質収支比率等に係る経年分析!H$47,"▲","-")),2)</f>
        <v>24.45</v>
      </c>
      <c r="E20" s="174">
        <f>ROUND(VALUE(SUBSTITUTE(実質収支比率等に係る経年分析!I$47,"▲","-")),2)</f>
        <v>26.48</v>
      </c>
      <c r="F20" s="174">
        <f>ROUND(VALUE(SUBSTITUTE(実質収支比率等に係る経年分析!J$47,"▲","-")),2)</f>
        <v>28.57</v>
      </c>
    </row>
    <row r="21" spans="1:11" x14ac:dyDescent="0.15">
      <c r="A21" s="174" t="s">
        <v>54</v>
      </c>
      <c r="B21" s="174">
        <f>IF(ISNUMBER(VALUE(SUBSTITUTE(実質収支比率等に係る経年分析!F$49,"▲","-"))),ROUND(VALUE(SUBSTITUTE(実質収支比率等に係る経年分析!F$49,"▲","-")),2),NA())</f>
        <v>-4.84</v>
      </c>
      <c r="C21" s="174">
        <f>IF(ISNUMBER(VALUE(SUBSTITUTE(実質収支比率等に係る経年分析!G$49,"▲","-"))),ROUND(VALUE(SUBSTITUTE(実質収支比率等に係る経年分析!G$49,"▲","-")),2),NA())</f>
        <v>-1.66</v>
      </c>
      <c r="D21" s="174">
        <f>IF(ISNUMBER(VALUE(SUBSTITUTE(実質収支比率等に係る経年分析!H$49,"▲","-"))),ROUND(VALUE(SUBSTITUTE(実質収支比率等に係る経年分析!H$49,"▲","-")),2),NA())</f>
        <v>-1.21</v>
      </c>
      <c r="E21" s="174">
        <f>IF(ISNUMBER(VALUE(SUBSTITUTE(実質収支比率等に係る経年分析!I$49,"▲","-"))),ROUND(VALUE(SUBSTITUTE(実質収支比率等に係る経年分析!I$49,"▲","-")),2),NA())</f>
        <v>-1.22</v>
      </c>
      <c r="F21" s="174">
        <f>IF(ISNUMBER(VALUE(SUBSTITUTE(実質収支比率等に係る経年分析!J$49,"▲","-"))),ROUND(VALUE(SUBSTITUTE(実質収支比率等に係る経年分析!J$49,"▲","-")),2),NA())</f>
        <v>-9.09</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11.4</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15">
      <c r="A32" s="175" t="str">
        <f>IF(連結実質赤字比率に係る赤字・黒字の構成分析!C$38="",NA(),連結実質赤字比率に係る赤字・黒字の構成分析!C$38)</f>
        <v>江北町後期高齢者医療特別会計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0.02</v>
      </c>
    </row>
    <row r="33" spans="1:16" x14ac:dyDescent="0.15">
      <c r="A33" s="175" t="str">
        <f>IF(連結実質赤字比率に係る赤字・黒字の構成分析!C$37="",NA(),連結実質赤字比率に係る赤字・黒字の構成分析!C$37)</f>
        <v>江北町下水道事業特別会計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0.31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0.39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0.41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0.51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1.21</v>
      </c>
    </row>
    <row r="34" spans="1:16" x14ac:dyDescent="0.15">
      <c r="A34" s="175" t="str">
        <f>IF(連結実質赤字比率に係る赤字・黒字の構成分析!C$36="",NA(),連結実質赤字比率に係る赤字・黒字の構成分析!C$36)</f>
        <v>江北町国民健康保険事業特別会計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1.68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2.82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1.74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1.8</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5.97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7.97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9.86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5.43</v>
      </c>
    </row>
    <row r="36" spans="1:16" x14ac:dyDescent="0.15">
      <c r="A36" s="175" t="str">
        <f>IF(連結実質赤字比率に係る赤字・黒字の構成分析!C$34="",NA(),連結実質赤字比率に係る赤字・黒字の構成分析!C$34)</f>
        <v>江北町無資力臨鉱ポンプ等維持管理事業特別会計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0.08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0.08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0.08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7.0000000000000007E-2</v>
      </c>
      <c r="J36" s="175">
        <f>IF(ROUND(VALUE(SUBSTITUTE(連結実質赤字比率に係る赤字・黒字の構成分析!J$34,"▲", "-")), 2) &lt; 0, ABS(ROUND(VALUE(SUBSTITUTE(連結実質赤字比率に係る赤字・黒字の構成分析!J$34,"▲", "-")), 2)), NA())</f>
        <v>2.58</v>
      </c>
      <c r="K36" s="175" t="e">
        <f>IF(ROUND(VALUE(SUBSTITUTE(連結実質赤字比率に係る赤字・黒字の構成分析!J$34,"▲", "-")), 2) &gt;= 0, ABS(ROUND(VALUE(SUBSTITUTE(連結実質赤字比率に係る赤字・黒字の構成分析!J$34,"▲", "-")), 2)), NA())</f>
        <v>#N/A</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567</v>
      </c>
      <c r="E42" s="176"/>
      <c r="F42" s="176"/>
      <c r="G42" s="176">
        <f>'実質公債費比率（分子）の構造'!L$52</f>
        <v>556</v>
      </c>
      <c r="H42" s="176"/>
      <c r="I42" s="176"/>
      <c r="J42" s="176">
        <f>'実質公債費比率（分子）の構造'!M$52</f>
        <v>550</v>
      </c>
      <c r="K42" s="176"/>
      <c r="L42" s="176"/>
      <c r="M42" s="176">
        <f>'実質公債費比率（分子）の構造'!N$52</f>
        <v>547</v>
      </c>
      <c r="N42" s="176"/>
      <c r="O42" s="176"/>
      <c r="P42" s="176">
        <f>'実質公債費比率（分子）の構造'!O$52</f>
        <v>578</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62</v>
      </c>
      <c r="B44" s="176">
        <f>'実質公債費比率（分子）の構造'!K$50</f>
        <v>0</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15">
      <c r="A45" s="176" t="s">
        <v>63</v>
      </c>
      <c r="B45" s="176">
        <f>'実質公債費比率（分子）の構造'!K$49</f>
        <v>52</v>
      </c>
      <c r="C45" s="176"/>
      <c r="D45" s="176"/>
      <c r="E45" s="176">
        <f>'実質公債費比率（分子）の構造'!L$49</f>
        <v>50</v>
      </c>
      <c r="F45" s="176"/>
      <c r="G45" s="176"/>
      <c r="H45" s="176">
        <f>'実質公債費比率（分子）の構造'!M$49</f>
        <v>52</v>
      </c>
      <c r="I45" s="176"/>
      <c r="J45" s="176"/>
      <c r="K45" s="176">
        <f>'実質公債費比率（分子）の構造'!N$49</f>
        <v>54</v>
      </c>
      <c r="L45" s="176"/>
      <c r="M45" s="176"/>
      <c r="N45" s="176">
        <f>'実質公債費比率（分子）の構造'!O$49</f>
        <v>54</v>
      </c>
      <c r="O45" s="176"/>
      <c r="P45" s="176"/>
    </row>
    <row r="46" spans="1:16" x14ac:dyDescent="0.15">
      <c r="A46" s="176" t="s">
        <v>64</v>
      </c>
      <c r="B46" s="176">
        <f>'実質公債費比率（分子）の構造'!K$48</f>
        <v>384</v>
      </c>
      <c r="C46" s="176"/>
      <c r="D46" s="176"/>
      <c r="E46" s="176">
        <f>'実質公債費比率（分子）の構造'!L$48</f>
        <v>395</v>
      </c>
      <c r="F46" s="176"/>
      <c r="G46" s="176"/>
      <c r="H46" s="176">
        <f>'実質公債費比率（分子）の構造'!M$48</f>
        <v>384</v>
      </c>
      <c r="I46" s="176"/>
      <c r="J46" s="176"/>
      <c r="K46" s="176">
        <f>'実質公債費比率（分子）の構造'!N$48</f>
        <v>401</v>
      </c>
      <c r="L46" s="176"/>
      <c r="M46" s="176"/>
      <c r="N46" s="176">
        <f>'実質公債費比率（分子）の構造'!O$48</f>
        <v>410</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431</v>
      </c>
      <c r="C49" s="176"/>
      <c r="D49" s="176"/>
      <c r="E49" s="176">
        <f>'実質公債費比率（分子）の構造'!L$45</f>
        <v>429</v>
      </c>
      <c r="F49" s="176"/>
      <c r="G49" s="176"/>
      <c r="H49" s="176">
        <f>'実質公債費比率（分子）の構造'!M$45</f>
        <v>426</v>
      </c>
      <c r="I49" s="176"/>
      <c r="J49" s="176"/>
      <c r="K49" s="176">
        <f>'実質公債費比率（分子）の構造'!N$45</f>
        <v>419</v>
      </c>
      <c r="L49" s="176"/>
      <c r="M49" s="176"/>
      <c r="N49" s="176">
        <f>'実質公債費比率（分子）の構造'!O$45</f>
        <v>479</v>
      </c>
      <c r="O49" s="176"/>
      <c r="P49" s="176"/>
    </row>
    <row r="50" spans="1:16" x14ac:dyDescent="0.15">
      <c r="A50" s="176" t="s">
        <v>67</v>
      </c>
      <c r="B50" s="176" t="e">
        <f>NA()</f>
        <v>#N/A</v>
      </c>
      <c r="C50" s="176">
        <f>IF(ISNUMBER('実質公債費比率（分子）の構造'!K$53),'実質公債費比率（分子）の構造'!K$53,NA())</f>
        <v>300</v>
      </c>
      <c r="D50" s="176" t="e">
        <f>NA()</f>
        <v>#N/A</v>
      </c>
      <c r="E50" s="176" t="e">
        <f>NA()</f>
        <v>#N/A</v>
      </c>
      <c r="F50" s="176">
        <f>IF(ISNUMBER('実質公債費比率（分子）の構造'!L$53),'実質公債費比率（分子）の構造'!L$53,NA())</f>
        <v>318</v>
      </c>
      <c r="G50" s="176" t="e">
        <f>NA()</f>
        <v>#N/A</v>
      </c>
      <c r="H50" s="176" t="e">
        <f>NA()</f>
        <v>#N/A</v>
      </c>
      <c r="I50" s="176">
        <f>IF(ISNUMBER('実質公債費比率（分子）の構造'!M$53),'実質公債費比率（分子）の構造'!M$53,NA())</f>
        <v>312</v>
      </c>
      <c r="J50" s="176" t="e">
        <f>NA()</f>
        <v>#N/A</v>
      </c>
      <c r="K50" s="176" t="e">
        <f>NA()</f>
        <v>#N/A</v>
      </c>
      <c r="L50" s="176">
        <f>IF(ISNUMBER('実質公債費比率（分子）の構造'!N$53),'実質公債費比率（分子）の構造'!N$53,NA())</f>
        <v>327</v>
      </c>
      <c r="M50" s="176" t="e">
        <f>NA()</f>
        <v>#N/A</v>
      </c>
      <c r="N50" s="176" t="e">
        <f>NA()</f>
        <v>#N/A</v>
      </c>
      <c r="O50" s="176">
        <f>IF(ISNUMBER('実質公債費比率（分子）の構造'!O$53),'実質公債費比率（分子）の構造'!O$53,NA())</f>
        <v>365</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5445</v>
      </c>
      <c r="E56" s="175"/>
      <c r="F56" s="175"/>
      <c r="G56" s="175">
        <f>'将来負担比率（分子）の構造'!J$52</f>
        <v>5485</v>
      </c>
      <c r="H56" s="175"/>
      <c r="I56" s="175"/>
      <c r="J56" s="175">
        <f>'将来負担比率（分子）の構造'!K$52</f>
        <v>6024</v>
      </c>
      <c r="K56" s="175"/>
      <c r="L56" s="175"/>
      <c r="M56" s="175">
        <f>'将来負担比率（分子）の構造'!L$52</f>
        <v>5706</v>
      </c>
      <c r="N56" s="175"/>
      <c r="O56" s="175"/>
      <c r="P56" s="175">
        <f>'将来負担比率（分子）の構造'!M$52</f>
        <v>5327</v>
      </c>
    </row>
    <row r="57" spans="1:16" x14ac:dyDescent="0.15">
      <c r="A57" s="175" t="s">
        <v>42</v>
      </c>
      <c r="B57" s="175"/>
      <c r="C57" s="175"/>
      <c r="D57" s="175">
        <f>'将来負担比率（分子）の構造'!I$51</f>
        <v>98</v>
      </c>
      <c r="E57" s="175"/>
      <c r="F57" s="175"/>
      <c r="G57" s="175">
        <f>'将来負担比率（分子）の構造'!J$51</f>
        <v>85</v>
      </c>
      <c r="H57" s="175"/>
      <c r="I57" s="175"/>
      <c r="J57" s="175">
        <f>'将来負担比率（分子）の構造'!K$51</f>
        <v>64</v>
      </c>
      <c r="K57" s="175"/>
      <c r="L57" s="175"/>
      <c r="M57" s="175">
        <f>'将来負担比率（分子）の構造'!L$51</f>
        <v>38</v>
      </c>
      <c r="N57" s="175"/>
      <c r="O57" s="175"/>
      <c r="P57" s="175">
        <f>'将来負担比率（分子）の構造'!M$51</f>
        <v>17</v>
      </c>
    </row>
    <row r="58" spans="1:16" x14ac:dyDescent="0.15">
      <c r="A58" s="175" t="s">
        <v>41</v>
      </c>
      <c r="B58" s="175"/>
      <c r="C58" s="175"/>
      <c r="D58" s="175">
        <f>'将来負担比率（分子）の構造'!I$50</f>
        <v>12619</v>
      </c>
      <c r="E58" s="175"/>
      <c r="F58" s="175"/>
      <c r="G58" s="175">
        <f>'将来負担比率（分子）の構造'!J$50</f>
        <v>12759</v>
      </c>
      <c r="H58" s="175"/>
      <c r="I58" s="175"/>
      <c r="J58" s="175">
        <f>'将来負担比率（分子）の構造'!K$50</f>
        <v>13217</v>
      </c>
      <c r="K58" s="175"/>
      <c r="L58" s="175"/>
      <c r="M58" s="175">
        <f>'将来負担比率（分子）の構造'!L$50</f>
        <v>13756</v>
      </c>
      <c r="N58" s="175"/>
      <c r="O58" s="175"/>
      <c r="P58" s="175">
        <f>'将来負担比率（分子）の構造'!M$50</f>
        <v>14271</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763</v>
      </c>
      <c r="C62" s="175"/>
      <c r="D62" s="175"/>
      <c r="E62" s="175">
        <f>'将来負担比率（分子）の構造'!J$45</f>
        <v>735</v>
      </c>
      <c r="F62" s="175"/>
      <c r="G62" s="175"/>
      <c r="H62" s="175">
        <f>'将来負担比率（分子）の構造'!K$45</f>
        <v>696</v>
      </c>
      <c r="I62" s="175"/>
      <c r="J62" s="175"/>
      <c r="K62" s="175">
        <f>'将来負担比率（分子）の構造'!L$45</f>
        <v>688</v>
      </c>
      <c r="L62" s="175"/>
      <c r="M62" s="175"/>
      <c r="N62" s="175">
        <f>'将来負担比率（分子）の構造'!M$45</f>
        <v>625</v>
      </c>
      <c r="O62" s="175"/>
      <c r="P62" s="175"/>
    </row>
    <row r="63" spans="1:16" x14ac:dyDescent="0.15">
      <c r="A63" s="175" t="s">
        <v>34</v>
      </c>
      <c r="B63" s="175">
        <f>'将来負担比率（分子）の構造'!I$44</f>
        <v>505</v>
      </c>
      <c r="C63" s="175"/>
      <c r="D63" s="175"/>
      <c r="E63" s="175">
        <f>'将来負担比率（分子）の構造'!J$44</f>
        <v>457</v>
      </c>
      <c r="F63" s="175"/>
      <c r="G63" s="175"/>
      <c r="H63" s="175">
        <f>'将来負担比率（分子）の構造'!K$44</f>
        <v>465</v>
      </c>
      <c r="I63" s="175"/>
      <c r="J63" s="175"/>
      <c r="K63" s="175">
        <f>'将来負担比率（分子）の構造'!L$44</f>
        <v>504</v>
      </c>
      <c r="L63" s="175"/>
      <c r="M63" s="175"/>
      <c r="N63" s="175">
        <f>'将来負担比率（分子）の構造'!M$44</f>
        <v>456</v>
      </c>
      <c r="O63" s="175"/>
      <c r="P63" s="175"/>
    </row>
    <row r="64" spans="1:16" x14ac:dyDescent="0.15">
      <c r="A64" s="175" t="s">
        <v>33</v>
      </c>
      <c r="B64" s="175">
        <f>'将来負担比率（分子）の構造'!I$43</f>
        <v>4934</v>
      </c>
      <c r="C64" s="175"/>
      <c r="D64" s="175"/>
      <c r="E64" s="175">
        <f>'将来負担比率（分子）の構造'!J$43</f>
        <v>4854</v>
      </c>
      <c r="F64" s="175"/>
      <c r="G64" s="175"/>
      <c r="H64" s="175">
        <f>'将来負担比率（分子）の構造'!K$43</f>
        <v>4500</v>
      </c>
      <c r="I64" s="175"/>
      <c r="J64" s="175"/>
      <c r="K64" s="175">
        <f>'将来負担比率（分子）の構造'!L$43</f>
        <v>4212</v>
      </c>
      <c r="L64" s="175"/>
      <c r="M64" s="175"/>
      <c r="N64" s="175">
        <f>'将来負担比率（分子）の構造'!M$43</f>
        <v>3940</v>
      </c>
      <c r="O64" s="175"/>
      <c r="P64" s="175"/>
    </row>
    <row r="65" spans="1:16" x14ac:dyDescent="0.15">
      <c r="A65" s="175" t="s">
        <v>32</v>
      </c>
      <c r="B65" s="175">
        <f>'将来負担比率（分子）の構造'!I$42</f>
        <v>7</v>
      </c>
      <c r="C65" s="175"/>
      <c r="D65" s="175"/>
      <c r="E65" s="175">
        <f>'将来負担比率（分子）の構造'!J$42</f>
        <v>7</v>
      </c>
      <c r="F65" s="175"/>
      <c r="G65" s="175"/>
      <c r="H65" s="175">
        <f>'将来負担比率（分子）の構造'!K$42</f>
        <v>7</v>
      </c>
      <c r="I65" s="175"/>
      <c r="J65" s="175"/>
      <c r="K65" s="175">
        <f>'将来負担比率（分子）の構造'!L$42</f>
        <v>7</v>
      </c>
      <c r="L65" s="175"/>
      <c r="M65" s="175"/>
      <c r="N65" s="175">
        <f>'将来負担比率（分子）の構造'!M$42</f>
        <v>7</v>
      </c>
      <c r="O65" s="175"/>
      <c r="P65" s="175"/>
    </row>
    <row r="66" spans="1:16" x14ac:dyDescent="0.15">
      <c r="A66" s="175" t="s">
        <v>31</v>
      </c>
      <c r="B66" s="175">
        <f>'将来負担比率（分子）の構造'!I$41</f>
        <v>4698</v>
      </c>
      <c r="C66" s="175"/>
      <c r="D66" s="175"/>
      <c r="E66" s="175">
        <f>'将来負担比率（分子）の構造'!J$41</f>
        <v>4870</v>
      </c>
      <c r="F66" s="175"/>
      <c r="G66" s="175"/>
      <c r="H66" s="175">
        <f>'将来負担比率（分子）の構造'!K$41</f>
        <v>5189</v>
      </c>
      <c r="I66" s="175"/>
      <c r="J66" s="175"/>
      <c r="K66" s="175">
        <f>'将来負担比率（分子）の構造'!L$41</f>
        <v>5061</v>
      </c>
      <c r="L66" s="175"/>
      <c r="M66" s="175"/>
      <c r="N66" s="175">
        <f>'将来負担比率（分子）の構造'!M$41</f>
        <v>4737</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806</v>
      </c>
      <c r="C72" s="179">
        <f>基金残高に係る経年分析!G55</f>
        <v>860</v>
      </c>
      <c r="D72" s="179">
        <f>基金残高に係る経年分析!H55</f>
        <v>954</v>
      </c>
    </row>
    <row r="73" spans="1:16" x14ac:dyDescent="0.15">
      <c r="A73" s="178" t="s">
        <v>74</v>
      </c>
      <c r="B73" s="179">
        <f>基金残高に係る経年分析!F56</f>
        <v>1041</v>
      </c>
      <c r="C73" s="179">
        <f>基金残高に係る経年分析!G56</f>
        <v>1150</v>
      </c>
      <c r="D73" s="179">
        <f>基金残高に係る経年分析!H56</f>
        <v>1194</v>
      </c>
    </row>
    <row r="74" spans="1:16" x14ac:dyDescent="0.15">
      <c r="A74" s="178" t="s">
        <v>75</v>
      </c>
      <c r="B74" s="179">
        <f>基金残高に係る経年分析!F57</f>
        <v>10604</v>
      </c>
      <c r="C74" s="179">
        <f>基金残高に係る経年分析!G57</f>
        <v>10972</v>
      </c>
      <c r="D74" s="179">
        <f>基金残高に係る経年分析!H57</f>
        <v>11325</v>
      </c>
    </row>
  </sheetData>
  <sheetProtection algorithmName="SHA-512" hashValue="pPKbNDXd5rj5JHYZiyFxkF0335IAXfyE2GhhaT543Sr8SeM8lClaTsNnTdnh+6DfQEfMQdBCgN7wgIMkYwOwGw==" saltValue="mMrVdd5b8K02SBUvq9rYd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田中 茂徳</cp:lastModifiedBy>
  <cp:lastPrinted>2025-04-07T01:57:19Z</cp:lastPrinted>
  <dcterms:created xsi:type="dcterms:W3CDTF">2025-02-19T05:04:26Z</dcterms:created>
  <dcterms:modified xsi:type="dcterms:W3CDTF">2025-04-07T01:59:47Z</dcterms:modified>
  <cp:category/>
</cp:coreProperties>
</file>