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kenji-ootsuka\Desktop\"/>
    </mc:Choice>
  </mc:AlternateContent>
  <xr:revisionPtr revIDLastSave="0" documentId="8_{0DEAFA05-3C96-4551-9465-D2EAD27CF92E}" xr6:coauthVersionLast="47" xr6:coauthVersionMax="47" xr10:uidLastSave="{00000000-0000-0000-0000-000000000000}"/>
  <workbookProtection workbookAlgorithmName="SHA-512" workbookHashValue="eQhIRVkoXKwB2jRtXvWfesJrIEjo38EtPjqt3syK+BjGaB0JB56Gk8F2KwC60jFIEhSoaFKN8vU7cRxSO1R6lg==" workbookSaltValue="pPjkr+k44vRSbLgz3mdrFQ==" workbookSpinCount="100000" lockStructure="1"/>
  <bookViews>
    <workbookView xWindow="-108" yWindow="-108" windowWidth="23256" windowHeight="12456" tabRatio="838" activeTab="2" xr2:uid="{00000000-000D-0000-FFFF-FFFF00000000}"/>
  </bookViews>
  <sheets>
    <sheet name="マニュアル" sheetId="35" r:id="rId1"/>
    <sheet name="入力フォーム" sheetId="30" r:id="rId2"/>
    <sheet name="土地売買等届出書" sheetId="32" r:id="rId3"/>
    <sheet name="筆一覧" sheetId="37" r:id="rId4"/>
    <sheet name="【必須】個人情報の取扱い" sheetId="36" r:id="rId5"/>
    <sheet name="添付書類一覧" sheetId="31" r:id="rId6"/>
    <sheet name="行政用" sheetId="33" state="hidden" r:id="rId7"/>
    <sheet name="DATA" sheetId="10" state="hidden" r:id="rId8"/>
    <sheet name="参照A" sheetId="6" state="hidden" r:id="rId9"/>
    <sheet name="参照B" sheetId="16" state="hidden" r:id="rId10"/>
    <sheet name="参照C" sheetId="17" state="hidden" r:id="rId11"/>
    <sheet name="参照D" sheetId="14" state="hidden" r:id="rId12"/>
  </sheets>
  <definedNames>
    <definedName name="_xlnm._FilterDatabase" localSheetId="6" hidden="1">行政用!$C$16:$J$55</definedName>
    <definedName name="_xlnm._FilterDatabase" localSheetId="8" hidden="1">参照A!$E$4:$G$3748</definedName>
    <definedName name="_xlnm._FilterDatabase" localSheetId="11" hidden="1">参照D!#REF!</definedName>
    <definedName name="_xlnm._FilterDatabase" localSheetId="1" hidden="1">入力フォーム!$B$5:$K$209</definedName>
    <definedName name="_xlnm.Print_Area" localSheetId="4">【必須】個人情報の取扱い!$A$1:$BA$27</definedName>
    <definedName name="_xlnm.Print_Area" localSheetId="0">マニュアル!$A$1:$G$43</definedName>
    <definedName name="_xlnm.Print_Area" localSheetId="6">行政用!$A$1:$J$55</definedName>
    <definedName name="_xlnm.Print_Area" localSheetId="2">土地売買等届出書!$A$1:$AT$83</definedName>
    <definedName name="_xlnm.Print_Area" localSheetId="1">入力フォーム!$A$1:$J$209</definedName>
    <definedName name="_xlnm.Print_Area" localSheetId="3">筆一覧!$A$1:$AT$26</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 localSheetId="3">#REF!</definedName>
    <definedName name="移転設定別" comment="C02">参照B!$U$5:$U$6</definedName>
    <definedName name="茨城県" comment="08">参照A!$AA$5:$AA$48</definedName>
    <definedName name="茨城県_08" comment="G08">参照A!$FS$5:$FS$48</definedName>
    <definedName name="永住者等" localSheetId="3">#REF!</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 localSheetId="3">#REF!</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 localSheetId="3">#REF!</definedName>
    <definedName name="権利の種類別" comment="C01">参照B!$R$5:$R$9</definedName>
    <definedName name="権利の態様" comment="A03" localSheetId="3">#REF!</definedName>
    <definedName name="権利の態様" comment="A03">参照B!$I$5:$I$21</definedName>
    <definedName name="個人法人" comment="A01" localSheetId="3">#REF!</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 localSheetId="3">#REF!</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 localSheetId="3">#REF!</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 localSheetId="3">#REF!</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 localSheetId="3">#REF!</definedName>
    <definedName name="都市計画区域">参照B!$AA$5:$AA$8</definedName>
    <definedName name="都道府県等" localSheetId="3">#REF!</definedName>
    <definedName name="都道府県等">参照A!$ET$5:$ET$71</definedName>
    <definedName name="都道府県名" comment="00" localSheetId="3">#REF!</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 localSheetId="3">#REF!</definedName>
    <definedName name="用途地域">参照B!$AD$5:$AD$18</definedName>
    <definedName name="利用目的" comment="B000" localSheetId="3">#REF!</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<sst xmlns="http://schemas.openxmlformats.org/spreadsheetml/2006/main" count="19945" uniqueCount="11206">
  <si>
    <t>〒</t>
    <phoneticPr fontId="9"/>
  </si>
  <si>
    <t>その他</t>
    <rPh sb="2" eb="3">
      <t>タ</t>
    </rPh>
    <phoneticPr fontId="9"/>
  </si>
  <si>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</si>
  <si>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</si>
  <si>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</si>
  <si>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</si>
  <si>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</si>
  <si>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</si>
  <si>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</si>
  <si>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</si>
  <si>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</si>
  <si>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</si>
  <si>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</si>
  <si>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</si>
  <si>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</si>
  <si>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</si>
  <si>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</si>
  <si>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</si>
  <si>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</si>
  <si>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</si>
  <si>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</si>
  <si>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</si>
  <si>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</si>
  <si>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</si>
  <si>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</si>
  <si>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</si>
  <si>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</si>
  <si>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</si>
  <si>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</si>
  <si>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</si>
  <si>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</si>
  <si>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</si>
  <si>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</si>
  <si>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</si>
  <si>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</si>
  <si>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</si>
  <si>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</si>
  <si>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</si>
  <si>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</si>
  <si>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</si>
  <si>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</si>
  <si>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</si>
  <si>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</si>
  <si>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</si>
  <si>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</si>
  <si>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</si>
  <si>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</si>
  <si>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</si>
  <si>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</si>
  <si>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</si>
  <si>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</si>
  <si>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</si>
  <si>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</si>
  <si>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</si>
  <si>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</si>
  <si>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</si>
  <si>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</si>
  <si>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</si>
  <si>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</si>
  <si>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</si>
  <si>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</si>
  <si>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</si>
  <si>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</si>
  <si>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</si>
  <si>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</si>
  <si>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</si>
  <si>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</si>
  <si>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</si>
  <si>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</si>
  <si>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</si>
  <si>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</si>
  <si>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</si>
  <si>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</si>
  <si>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</si>
  <si>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</si>
  <si>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</si>
  <si>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</si>
  <si>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</si>
  <si>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</si>
  <si>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</si>
  <si>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</si>
  <si>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</si>
  <si>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</si>
  <si>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</si>
  <si>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</si>
  <si>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</si>
  <si>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</si>
  <si>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</si>
  <si>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</si>
  <si>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</si>
  <si>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</si>
  <si>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</si>
  <si>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</si>
  <si>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</si>
  <si>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</si>
  <si>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</si>
  <si>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</si>
  <si>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</si>
  <si>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</si>
  <si>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</si>
  <si>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</si>
  <si>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</si>
  <si>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</si>
  <si>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</si>
  <si>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</si>
  <si>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</si>
  <si>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</si>
  <si>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</si>
  <si>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</si>
  <si>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</si>
  <si>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</si>
  <si>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</si>
  <si>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</si>
  <si>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</si>
  <si>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</si>
  <si>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</si>
  <si>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</si>
  <si>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</si>
  <si>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</si>
  <si>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</si>
  <si>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</si>
  <si>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</si>
  <si>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</si>
  <si>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</si>
  <si>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</si>
  <si>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</si>
  <si>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</si>
  <si>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</si>
  <si>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</si>
  <si>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</si>
  <si>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</si>
  <si>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</si>
  <si>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</si>
  <si>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</si>
  <si>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</si>
  <si>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</si>
  <si>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</si>
  <si>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</si>
  <si>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</si>
  <si>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</si>
  <si>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</si>
  <si>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</si>
  <si>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</si>
  <si>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</si>
  <si>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</si>
  <si>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</si>
  <si>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</si>
  <si>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</si>
  <si>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</si>
  <si>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</si>
  <si>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</si>
  <si>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</si>
  <si>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</si>
  <si>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</si>
  <si>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</si>
  <si>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</si>
  <si>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</si>
  <si>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</si>
  <si>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</si>
  <si>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</si>
  <si>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</si>
  <si>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</si>
  <si>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</si>
  <si>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</si>
  <si>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</si>
  <si>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</si>
  <si>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</si>
  <si>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</si>
  <si>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</si>
  <si>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</si>
  <si>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</si>
  <si>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</si>
  <si>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</si>
  <si>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</si>
  <si>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</si>
  <si>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</si>
  <si>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</si>
  <si>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</si>
  <si>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</si>
  <si>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</si>
  <si>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</si>
  <si>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</si>
  <si>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</si>
  <si>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契約年月日</t>
    <phoneticPr fontId="9"/>
  </si>
  <si>
    <t>業種</t>
    <rPh sb="0" eb="2">
      <t>ギョウシュ</t>
    </rPh>
    <phoneticPr fontId="9"/>
  </si>
  <si>
    <t>郵便番号</t>
    <rPh sb="0" eb="4">
      <t>ユウビンバンゴウ</t>
    </rPh>
    <phoneticPr fontId="9"/>
  </si>
  <si>
    <t>市区町村名</t>
    <rPh sb="0" eb="2">
      <t>シク</t>
    </rPh>
    <rPh sb="2" eb="4">
      <t>チョウソン</t>
    </rPh>
    <rPh sb="4" eb="5">
      <t>メイ</t>
    </rPh>
    <phoneticPr fontId="9"/>
  </si>
  <si>
    <t>都道府県名</t>
    <rPh sb="0" eb="5">
      <t>トドウフケンメイ</t>
    </rPh>
    <phoneticPr fontId="9"/>
  </si>
  <si>
    <t>項目</t>
    <rPh sb="0" eb="2">
      <t>コウモク</t>
    </rPh>
    <phoneticPr fontId="9"/>
  </si>
  <si>
    <t>入力欄</t>
    <rPh sb="2" eb="3">
      <t>ラン</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</si>
  <si>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</si>
  <si>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</si>
  <si>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</si>
  <si>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</si>
  <si>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</si>
  <si>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</si>
  <si>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</si>
  <si>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</si>
  <si>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</si>
  <si>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</si>
  <si>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</si>
  <si>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</si>
  <si>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</si>
  <si>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</si>
  <si>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</si>
  <si>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</si>
  <si>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</si>
  <si>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</si>
  <si>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</si>
  <si>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</si>
  <si>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</si>
  <si>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</si>
  <si>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</si>
  <si>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</si>
  <si>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</si>
  <si>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</si>
  <si>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</si>
  <si>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</si>
  <si>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</si>
  <si>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</si>
  <si>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</si>
  <si>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</si>
  <si>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</si>
  <si>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</si>
  <si>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</si>
  <si>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</si>
  <si>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</si>
  <si>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</si>
  <si>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</si>
  <si>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</si>
  <si>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</si>
  <si>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</si>
  <si>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</si>
  <si>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</si>
  <si>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</si>
  <si>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</si>
  <si>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</si>
  <si>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</si>
  <si>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</si>
  <si>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</si>
  <si>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</si>
  <si>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</si>
  <si>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</si>
  <si>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</si>
  <si>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</si>
  <si>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</si>
  <si>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</si>
  <si>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</si>
  <si>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</si>
  <si>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</si>
  <si>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</si>
  <si>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</si>
  <si>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</si>
  <si>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</si>
  <si>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</si>
  <si>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</si>
  <si>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</si>
  <si>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</si>
  <si>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</si>
  <si>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</si>
  <si>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</si>
  <si>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</si>
  <si>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</si>
  <si>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</si>
  <si>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</si>
  <si>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</si>
  <si>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</si>
  <si>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</si>
  <si>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</si>
  <si>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</si>
  <si>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</si>
  <si>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</si>
  <si>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</si>
  <si>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</si>
  <si>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</si>
  <si>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</si>
  <si>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</si>
  <si>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</si>
  <si>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</si>
  <si>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</si>
  <si>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</si>
  <si>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</si>
  <si>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</si>
  <si>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</si>
  <si>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</si>
  <si>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</si>
  <si>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</si>
  <si>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</si>
  <si>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</si>
  <si>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</si>
  <si>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</si>
  <si>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</si>
  <si>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</si>
  <si>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</si>
  <si>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</si>
  <si>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</si>
  <si>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</si>
  <si>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</si>
  <si>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</si>
  <si>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</si>
  <si>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</si>
  <si>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</si>
  <si>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</si>
  <si>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</si>
  <si>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</si>
  <si>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</si>
  <si>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</si>
  <si>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</si>
  <si>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</si>
  <si>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</si>
  <si>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</si>
  <si>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</si>
  <si>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</si>
  <si>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</si>
  <si>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</si>
  <si>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</si>
  <si>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</si>
  <si>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</si>
  <si>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</si>
  <si>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</si>
  <si>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</si>
  <si>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</si>
  <si>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</si>
  <si>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</si>
  <si>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</si>
  <si>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</si>
  <si>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</si>
  <si>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</si>
  <si>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</si>
  <si>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</si>
  <si>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</si>
  <si>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</si>
  <si>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</si>
  <si>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</si>
  <si>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</si>
  <si>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</si>
  <si>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</si>
  <si>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</si>
  <si>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</si>
  <si>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</si>
  <si>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</si>
  <si>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</si>
  <si>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</si>
  <si>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</si>
  <si>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</si>
  <si>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</si>
  <si>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</si>
  <si>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</si>
  <si>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</si>
  <si>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</si>
  <si>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</si>
  <si>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</si>
  <si>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</si>
  <si>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</si>
  <si>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</si>
  <si>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</si>
  <si>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</si>
  <si>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</si>
  <si>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</si>
  <si>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</si>
  <si>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</si>
  <si>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</si>
  <si>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</si>
  <si>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</si>
  <si>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</si>
  <si>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</si>
  <si>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</si>
  <si>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</si>
  <si>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</si>
  <si>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</si>
  <si>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</si>
  <si>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</si>
  <si>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</si>
  <si>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</si>
  <si>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</si>
  <si>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</si>
  <si>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</si>
  <si>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</si>
  <si>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</si>
  <si>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</si>
  <si>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</si>
  <si>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</si>
  <si>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</si>
  <si>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</si>
  <si>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</si>
  <si>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</si>
  <si>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</si>
  <si>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</si>
  <si>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</si>
  <si>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</si>
  <si>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</si>
  <si>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</si>
  <si>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</si>
  <si>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</si>
  <si>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</si>
  <si>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</si>
  <si>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</si>
  <si>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</si>
  <si>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</si>
  <si>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</si>
  <si>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</si>
  <si>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</si>
  <si>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</si>
  <si>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</si>
  <si>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</si>
  <si>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</si>
  <si>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</si>
  <si>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</si>
  <si>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</si>
  <si>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</si>
  <si>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</si>
  <si>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</si>
  <si>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</si>
  <si>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</si>
  <si>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</si>
  <si>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</si>
  <si>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</si>
  <si>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</si>
  <si>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</si>
  <si>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</si>
  <si>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</si>
  <si>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</si>
  <si>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</si>
  <si>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</si>
  <si>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</si>
  <si>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</si>
  <si>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</si>
  <si>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</si>
  <si>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</si>
  <si>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</si>
  <si>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</si>
  <si>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</si>
  <si>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</si>
  <si>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</si>
  <si>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</si>
  <si>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</si>
  <si>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</si>
  <si>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</si>
  <si>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</si>
  <si>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</si>
  <si>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</si>
  <si>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</si>
  <si>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</si>
  <si>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</si>
  <si>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</si>
  <si>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</si>
  <si>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</si>
  <si>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</si>
  <si>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</si>
  <si>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</si>
  <si>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</si>
  <si>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</si>
  <si>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</si>
  <si>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</si>
  <si>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</si>
  <si>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</si>
  <si>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</si>
  <si>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</si>
  <si>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</si>
  <si>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</si>
  <si>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</si>
  <si>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</si>
  <si>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</si>
  <si>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</si>
  <si>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</si>
  <si>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</si>
  <si>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</si>
  <si>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</si>
  <si>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</si>
  <si>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</si>
  <si>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</si>
  <si>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</si>
  <si>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</si>
  <si>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</si>
  <si>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</si>
  <si>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</si>
  <si>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</si>
  <si>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</si>
  <si>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</si>
  <si>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</si>
  <si>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</si>
  <si>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</si>
  <si>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</si>
  <si>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</si>
  <si>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</si>
  <si>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</si>
  <si>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</si>
  <si>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</si>
  <si>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</si>
  <si>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</si>
  <si>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</si>
  <si>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</si>
  <si>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</si>
  <si>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</si>
  <si>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</si>
  <si>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</si>
  <si>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</si>
  <si>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</si>
  <si>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</si>
  <si>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</si>
  <si>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</si>
  <si>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</si>
  <si>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</si>
  <si>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</si>
  <si>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</si>
  <si>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</si>
  <si>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</si>
  <si>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</si>
  <si>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</si>
  <si>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</si>
  <si>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</si>
  <si>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</si>
  <si>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</si>
  <si>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</si>
  <si>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</si>
  <si>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</si>
  <si>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</si>
  <si>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</si>
  <si>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</si>
  <si>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</si>
  <si>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</si>
  <si>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</si>
  <si>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</si>
  <si>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</si>
  <si>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</si>
  <si>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</si>
  <si>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</si>
  <si>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</si>
  <si>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</si>
  <si>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</si>
  <si>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</si>
  <si>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</si>
  <si>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</si>
  <si>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</si>
  <si>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</si>
  <si>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</si>
  <si>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</si>
  <si>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</si>
  <si>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</si>
  <si>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</si>
  <si>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</si>
  <si>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</si>
  <si>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</si>
  <si>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</si>
  <si>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</si>
  <si>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</si>
  <si>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</si>
  <si>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</si>
  <si>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</si>
  <si>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</si>
  <si>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</si>
  <si>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</si>
  <si>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</si>
  <si>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</si>
  <si>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</si>
  <si>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</si>
  <si>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</si>
  <si>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</si>
  <si>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</si>
  <si>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</si>
  <si>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</si>
  <si>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</si>
  <si>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</si>
  <si>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</si>
  <si>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</si>
  <si>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</si>
  <si>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</si>
  <si>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</si>
  <si>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</si>
  <si>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</si>
  <si>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</si>
  <si>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</si>
  <si>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</si>
  <si>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</si>
  <si>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</si>
  <si>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</si>
  <si>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</si>
  <si>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</si>
  <si>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</si>
  <si>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</si>
  <si>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</si>
  <si>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</si>
  <si>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</si>
  <si>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</si>
  <si>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</si>
  <si>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</si>
  <si>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</si>
  <si>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</si>
  <si>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</si>
  <si>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</si>
  <si>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</si>
  <si>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</si>
  <si>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</si>
  <si>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</si>
  <si>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</si>
  <si>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</si>
  <si>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</si>
  <si>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</si>
  <si>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</si>
  <si>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</si>
  <si>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</si>
  <si>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</si>
  <si>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</si>
  <si>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</si>
  <si>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</si>
  <si>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</si>
  <si>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</si>
  <si>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</si>
  <si>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</si>
  <si>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</si>
  <si>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</si>
  <si>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</si>
  <si>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</si>
  <si>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</si>
  <si>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</si>
  <si>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</si>
  <si>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</si>
  <si>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</si>
  <si>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</si>
  <si>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</si>
  <si>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</si>
  <si>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</si>
  <si>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</si>
  <si>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</si>
  <si>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</si>
  <si>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</si>
  <si>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</si>
  <si>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</si>
  <si>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</si>
  <si>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</si>
  <si>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</si>
  <si>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</si>
  <si>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</si>
  <si>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</si>
  <si>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</si>
  <si>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</si>
  <si>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</si>
  <si>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</si>
  <si>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</si>
  <si>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</si>
  <si>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</si>
  <si>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</si>
  <si>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</si>
  <si>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</si>
  <si>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</si>
  <si>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</si>
  <si>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</si>
  <si>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</si>
  <si>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</si>
  <si>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</si>
  <si>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</si>
  <si>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</si>
  <si>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</si>
  <si>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</si>
  <si>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</si>
  <si>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</si>
  <si>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</si>
  <si>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</si>
  <si>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</si>
  <si>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</si>
  <si>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</si>
  <si>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</si>
  <si>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</si>
  <si>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</si>
  <si>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</si>
  <si>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</si>
  <si>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</si>
  <si>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</si>
  <si>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</si>
  <si>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</si>
  <si>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</si>
  <si>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</si>
  <si>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</si>
  <si>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</si>
  <si>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</si>
  <si>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</si>
  <si>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</si>
  <si>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</si>
  <si>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</si>
  <si>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</si>
  <si>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</si>
  <si>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</si>
  <si>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</si>
  <si>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</si>
  <si>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</si>
  <si>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</si>
  <si>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</si>
  <si>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</si>
  <si>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</si>
  <si>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</si>
  <si>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</si>
  <si>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</si>
  <si>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</si>
  <si>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</si>
  <si>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</si>
  <si>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</si>
  <si>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</si>
  <si>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</si>
  <si>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</si>
  <si>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</si>
  <si>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</si>
  <si>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</si>
  <si>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</si>
  <si>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</si>
  <si>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</si>
  <si>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</si>
  <si>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</si>
  <si>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</si>
  <si>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</si>
  <si>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</si>
  <si>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</si>
  <si>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</si>
  <si>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</si>
  <si>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</si>
  <si>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</si>
  <si>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</si>
  <si>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</si>
  <si>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</si>
  <si>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</si>
  <si>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</si>
  <si>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</si>
  <si>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</si>
  <si>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</si>
  <si>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</si>
  <si>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</si>
  <si>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</si>
  <si>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</si>
  <si>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</si>
  <si>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</si>
  <si>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</si>
  <si>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</si>
  <si>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</si>
  <si>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</si>
  <si>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</si>
  <si>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</si>
  <si>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</si>
  <si>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</si>
  <si>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</si>
  <si>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</si>
  <si>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</si>
  <si>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</si>
  <si>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</si>
  <si>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</si>
  <si>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</si>
  <si>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</si>
  <si>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</si>
  <si>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</si>
  <si>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</si>
  <si>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</si>
  <si>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</si>
  <si>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</si>
  <si>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</si>
  <si>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</si>
  <si>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</si>
  <si>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</si>
  <si>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</si>
  <si>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</si>
  <si>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</si>
  <si>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</si>
  <si>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</si>
  <si>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</si>
  <si>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</si>
  <si>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</si>
  <si>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</si>
  <si>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</si>
  <si>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</si>
  <si>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</si>
  <si>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</si>
  <si>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</si>
  <si>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</si>
  <si>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</si>
  <si>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</si>
  <si>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</si>
  <si>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</si>
  <si>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</si>
  <si>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</si>
  <si>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</si>
  <si>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</si>
  <si>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</si>
  <si>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</si>
  <si>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</si>
  <si>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</si>
  <si>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</si>
  <si>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</si>
  <si>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</si>
  <si>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</si>
  <si>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</si>
  <si>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</si>
  <si>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</si>
  <si>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</si>
  <si>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</si>
  <si>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</si>
  <si>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</si>
  <si>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</si>
  <si>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</si>
  <si>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</si>
  <si>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</si>
  <si>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</si>
  <si>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</si>
  <si>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</si>
  <si>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</si>
  <si>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</si>
  <si>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</si>
  <si>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</si>
  <si>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</si>
  <si>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</si>
  <si>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</si>
  <si>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</si>
  <si>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</si>
  <si>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</si>
  <si>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</si>
  <si>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</si>
  <si>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</si>
  <si>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</si>
  <si>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</si>
  <si>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</si>
  <si>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</si>
  <si>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</si>
  <si>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</si>
  <si>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</si>
  <si>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</si>
  <si>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</si>
  <si>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</si>
  <si>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</si>
  <si>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</si>
  <si>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</si>
  <si>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</si>
  <si>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</si>
  <si>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</si>
  <si>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</si>
  <si>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</si>
  <si>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</si>
  <si>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</si>
  <si>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</si>
  <si>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</si>
  <si>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</si>
  <si>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</si>
  <si>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</si>
  <si>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</si>
  <si>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</si>
  <si>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</si>
  <si>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</si>
  <si>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</si>
  <si>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</si>
  <si>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</si>
  <si>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</si>
  <si>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</si>
  <si>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</si>
  <si>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</si>
  <si>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</si>
  <si>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</si>
  <si>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</si>
  <si>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</si>
  <si>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</si>
  <si>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</si>
  <si>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</si>
  <si>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</si>
  <si>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</si>
  <si>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</si>
  <si>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</si>
  <si>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</si>
  <si>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</si>
  <si>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</si>
  <si>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</si>
  <si>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</si>
  <si>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</si>
  <si>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</si>
  <si>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</si>
  <si>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</si>
  <si>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</si>
  <si>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</si>
  <si>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</si>
  <si>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</si>
  <si>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</si>
  <si>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</si>
  <si>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</si>
  <si>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</si>
  <si>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</si>
  <si>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</si>
  <si>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</si>
  <si>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</si>
  <si>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</si>
  <si>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</si>
  <si>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</si>
  <si>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</si>
  <si>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</si>
  <si>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</si>
  <si>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</si>
  <si>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</si>
  <si>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</si>
  <si>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</si>
  <si>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</si>
  <si>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</si>
  <si>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</si>
  <si>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</si>
  <si>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</si>
  <si>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</si>
  <si>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</si>
  <si>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</si>
  <si>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</si>
  <si>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</si>
  <si>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</si>
  <si>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</si>
  <si>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</si>
  <si>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</si>
  <si>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</si>
  <si>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</si>
  <si>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</si>
  <si>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</si>
  <si>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</si>
  <si>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</si>
  <si>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</si>
  <si>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</si>
  <si>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</si>
  <si>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</si>
  <si>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</si>
  <si>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</si>
  <si>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</si>
  <si>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</si>
  <si>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</si>
  <si>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</si>
  <si>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</si>
  <si>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</si>
  <si>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</si>
  <si>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</si>
  <si>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</si>
  <si>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</si>
  <si>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</si>
  <si>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</si>
  <si>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</si>
  <si>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</si>
  <si>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</si>
  <si>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</si>
  <si>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</si>
  <si>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</si>
  <si>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</si>
  <si>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</si>
  <si>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</si>
  <si>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</si>
  <si>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</si>
  <si>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</si>
  <si>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</si>
  <si>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</si>
  <si>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</si>
  <si>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</si>
  <si>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</si>
  <si>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</si>
  <si>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</si>
  <si>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</si>
  <si>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</si>
  <si>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</si>
  <si>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</si>
  <si>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</si>
  <si>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</si>
  <si>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</si>
  <si>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</si>
  <si>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</si>
  <si>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</si>
  <si>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</si>
  <si>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</si>
  <si>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</si>
  <si>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</si>
  <si>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</si>
  <si>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</si>
  <si>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</si>
  <si>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</si>
  <si>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</si>
  <si>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</si>
  <si>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</si>
  <si>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</si>
  <si>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</si>
  <si>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</si>
  <si>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</si>
  <si>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</si>
  <si>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</si>
  <si>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</si>
  <si>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</si>
  <si>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</si>
  <si>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</si>
  <si>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</si>
  <si>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</si>
  <si>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</si>
  <si>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</si>
  <si>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</si>
  <si>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</si>
  <si>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</si>
  <si>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</si>
  <si>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</si>
  <si>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</si>
  <si>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</si>
  <si>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</si>
  <si>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</si>
  <si>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</si>
  <si>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</si>
  <si>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</si>
  <si>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</si>
  <si>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</si>
  <si>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</si>
  <si>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</si>
  <si>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</si>
  <si>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</si>
  <si>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</si>
  <si>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</si>
  <si>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</si>
  <si>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</si>
  <si>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</si>
  <si>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</si>
  <si>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</si>
  <si>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</si>
  <si>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</si>
  <si>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</si>
  <si>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</si>
  <si>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</si>
  <si>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</si>
  <si>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</si>
  <si>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</si>
  <si>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</si>
  <si>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</si>
  <si>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</si>
  <si>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</si>
  <si>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</si>
  <si>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</si>
  <si>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</si>
  <si>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</si>
  <si>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</si>
  <si>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</si>
  <si>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</si>
  <si>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</si>
  <si>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</si>
  <si>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</si>
  <si>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</si>
  <si>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</si>
  <si>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</si>
  <si>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</si>
  <si>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</si>
  <si>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</si>
  <si>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</si>
  <si>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</si>
  <si>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</si>
  <si>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</si>
  <si>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</si>
  <si>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</si>
  <si>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</si>
  <si>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</si>
  <si>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</si>
  <si>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</si>
  <si>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</si>
  <si>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</si>
  <si>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</si>
  <si>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</si>
  <si>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</si>
  <si>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</si>
  <si>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</si>
  <si>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</si>
  <si>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</si>
  <si>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</si>
  <si>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</si>
  <si>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</si>
  <si>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</si>
  <si>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</si>
  <si>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</si>
  <si>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</si>
  <si>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</si>
  <si>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</si>
  <si>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</si>
  <si>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</si>
  <si>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</si>
  <si>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</si>
  <si>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</si>
  <si>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</si>
  <si>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</si>
  <si>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</si>
  <si>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</si>
  <si>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</si>
  <si>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</si>
  <si>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</si>
  <si>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</si>
  <si>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</si>
  <si>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</si>
  <si>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</si>
  <si>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</si>
  <si>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</si>
  <si>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</si>
  <si>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</si>
  <si>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</si>
  <si>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</si>
  <si>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</si>
  <si>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</si>
  <si>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</si>
  <si>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</si>
  <si>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</si>
  <si>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</si>
  <si>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</si>
  <si>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</si>
  <si>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</si>
  <si>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</si>
  <si>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</si>
  <si>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</si>
  <si>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</si>
  <si>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</si>
  <si>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</si>
  <si>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</si>
  <si>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</si>
  <si>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</si>
  <si>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</si>
  <si>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</si>
  <si>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</si>
  <si>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</si>
  <si>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</si>
  <si>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</si>
  <si>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</si>
  <si>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</si>
  <si>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</si>
  <si>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</si>
  <si>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</si>
  <si>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</si>
  <si>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</si>
  <si>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</si>
  <si>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</si>
  <si>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</si>
  <si>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</si>
  <si>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</si>
  <si>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</si>
  <si>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</si>
  <si>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</si>
  <si>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</si>
  <si>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</si>
  <si>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</si>
  <si>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</si>
  <si>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</si>
  <si>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</si>
  <si>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</si>
  <si>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</si>
  <si>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</si>
  <si>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</si>
  <si>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</si>
  <si>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</si>
  <si>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</si>
  <si>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</si>
  <si>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</si>
  <si>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</si>
  <si>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</si>
  <si>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</si>
  <si>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</si>
  <si>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</si>
  <si>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</si>
  <si>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</si>
  <si>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</si>
  <si>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</si>
  <si>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</si>
  <si>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</si>
  <si>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</si>
  <si>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</si>
  <si>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</si>
  <si>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</si>
  <si>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</si>
  <si>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</si>
  <si>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</si>
  <si>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</si>
  <si>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</si>
  <si>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</si>
  <si>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</si>
  <si>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</si>
  <si>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</si>
  <si>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</si>
  <si>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</si>
  <si>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</si>
  <si>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</si>
  <si>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</si>
  <si>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</si>
  <si>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</si>
  <si>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</si>
  <si>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</si>
  <si>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</si>
  <si>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</si>
  <si>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</si>
  <si>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</si>
  <si>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</si>
  <si>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</si>
  <si>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</si>
  <si>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</si>
  <si>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</si>
  <si>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</si>
  <si>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</si>
  <si>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</si>
  <si>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</si>
  <si>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</si>
  <si>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</si>
  <si>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</si>
  <si>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</si>
  <si>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</si>
  <si>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</si>
  <si>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</si>
  <si>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</si>
  <si>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</si>
  <si>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</si>
  <si>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</si>
  <si>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</si>
  <si>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</si>
  <si>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</si>
  <si>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</si>
  <si>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</si>
  <si>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</si>
  <si>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</si>
  <si>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</si>
  <si>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</si>
  <si>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</si>
  <si>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</si>
  <si>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</si>
  <si>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</si>
  <si>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</si>
  <si>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</si>
  <si>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</si>
  <si>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</si>
  <si>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</si>
  <si>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</si>
  <si>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</si>
  <si>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</si>
  <si>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</si>
  <si>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</si>
  <si>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</si>
  <si>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</si>
  <si>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</si>
  <si>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</si>
  <si>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</si>
  <si>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</si>
  <si>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</si>
  <si>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</si>
  <si>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</si>
  <si>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</si>
  <si>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</si>
  <si>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</si>
  <si>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</si>
  <si>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</si>
  <si>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</si>
  <si>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</si>
  <si>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</si>
  <si>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</si>
  <si>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</si>
  <si>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</si>
  <si>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</si>
  <si>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</si>
  <si>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</si>
  <si>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</si>
  <si>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</si>
  <si>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</si>
  <si>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</si>
  <si>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</si>
  <si>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</si>
  <si>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</si>
  <si>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</si>
  <si>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</si>
  <si>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</si>
  <si>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</si>
  <si>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</si>
  <si>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</si>
  <si>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</si>
  <si>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</si>
  <si>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</si>
  <si>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</si>
  <si>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</si>
  <si>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</si>
  <si>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</si>
  <si>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</si>
  <si>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</si>
  <si>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</si>
  <si>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</si>
  <si>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</si>
  <si>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</si>
  <si>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</si>
  <si>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</si>
  <si>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</si>
  <si>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</si>
  <si>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</si>
  <si>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</si>
  <si>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</si>
  <si>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</si>
  <si>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</si>
  <si>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</si>
  <si>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</si>
  <si>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</si>
  <si>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</si>
  <si>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</si>
  <si>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</si>
  <si>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</si>
  <si>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</si>
  <si>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</si>
  <si>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</si>
  <si>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</si>
  <si>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</si>
  <si>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</si>
  <si>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</si>
  <si>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</si>
  <si>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</si>
  <si>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</si>
  <si>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</si>
  <si>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</si>
  <si>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</si>
  <si>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</si>
  <si>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</si>
  <si>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</si>
  <si>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</si>
  <si>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</si>
  <si>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</si>
  <si>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</si>
  <si>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</si>
  <si>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</si>
  <si>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</si>
  <si>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</si>
  <si>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</si>
  <si>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</si>
  <si>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</si>
  <si>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</si>
  <si>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</si>
  <si>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</si>
  <si>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</si>
  <si>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</si>
  <si>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</si>
  <si>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</si>
  <si>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</si>
  <si>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</si>
  <si>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</si>
  <si>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</si>
  <si>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</si>
  <si>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</si>
  <si>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</si>
  <si>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</si>
  <si>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</si>
  <si>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</si>
  <si>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</si>
  <si>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</si>
  <si>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</si>
  <si>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</si>
  <si>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</si>
  <si>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</si>
  <si>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</si>
  <si>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</si>
  <si>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</si>
  <si>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</si>
  <si>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</si>
  <si>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</si>
  <si>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</si>
  <si>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</si>
  <si>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</si>
  <si>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</si>
  <si>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</si>
  <si>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</si>
  <si>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</si>
  <si>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</si>
  <si>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</si>
  <si>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</si>
  <si>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</si>
  <si>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</si>
  <si>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</si>
  <si>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</si>
  <si>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</si>
  <si>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</si>
  <si>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</si>
  <si>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</si>
  <si>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</si>
  <si>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</si>
  <si>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</si>
  <si>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</si>
  <si>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</si>
  <si>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</si>
  <si>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</si>
  <si>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</si>
  <si>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</si>
  <si>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</si>
  <si>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</si>
  <si>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</si>
  <si>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</si>
  <si>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</si>
  <si>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</si>
  <si>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</si>
  <si>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</si>
  <si>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</si>
  <si>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</si>
  <si>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</si>
  <si>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</si>
  <si>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</si>
  <si>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</si>
  <si>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</si>
  <si>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</si>
  <si>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</si>
  <si>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</si>
  <si>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</si>
  <si>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</si>
  <si>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</si>
  <si>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</si>
  <si>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</si>
  <si>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</si>
  <si>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</si>
  <si>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</si>
  <si>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</si>
  <si>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</si>
  <si>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</si>
  <si>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</si>
  <si>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</si>
  <si>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</si>
  <si>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</si>
  <si>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</si>
  <si>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</si>
  <si>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</si>
  <si>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</si>
  <si>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</si>
  <si>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</si>
  <si>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</si>
  <si>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</si>
  <si>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</si>
  <si>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</si>
  <si>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</si>
  <si>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</si>
  <si>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</si>
  <si>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</si>
  <si>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</si>
  <si>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</si>
  <si>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</si>
  <si>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</si>
  <si>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</si>
  <si>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</si>
  <si>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</si>
  <si>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</si>
  <si>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</si>
  <si>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</si>
  <si>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</si>
  <si>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</si>
  <si>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</si>
  <si>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</si>
  <si>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</si>
  <si>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</si>
  <si>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</si>
  <si>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</si>
  <si>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</si>
  <si>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</si>
  <si>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</si>
  <si>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</si>
  <si>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</si>
  <si>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</si>
  <si>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</si>
  <si>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</si>
  <si>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</si>
  <si>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</si>
  <si>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</si>
  <si>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</si>
  <si>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</si>
  <si>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</si>
  <si>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</si>
  <si>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</si>
  <si>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</si>
  <si>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</si>
  <si>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</si>
  <si>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</si>
  <si>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</si>
  <si>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</si>
  <si>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</si>
  <si>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</si>
  <si>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</si>
  <si>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</si>
  <si>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</si>
  <si>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</si>
  <si>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</si>
  <si>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</si>
  <si>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</si>
  <si>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</si>
  <si>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</si>
  <si>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</si>
  <si>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</si>
  <si>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</si>
  <si>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</si>
  <si>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</si>
  <si>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</si>
  <si>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</si>
  <si>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</si>
  <si>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</si>
  <si>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</si>
  <si>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</si>
  <si>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</si>
  <si>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</si>
  <si>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</si>
  <si>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</si>
  <si>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</si>
  <si>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</si>
  <si>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</si>
  <si>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</si>
  <si>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</si>
  <si>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</si>
  <si>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</si>
  <si>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</si>
  <si>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</si>
  <si>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</si>
  <si>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</si>
  <si>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</si>
  <si>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</si>
  <si>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</si>
  <si>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</si>
  <si>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</si>
  <si>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</si>
  <si>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</si>
  <si>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</si>
  <si>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</si>
  <si>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</si>
  <si>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</si>
  <si>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</si>
  <si>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</si>
  <si>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</si>
  <si>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</si>
  <si>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</si>
  <si>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</si>
  <si>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</si>
  <si>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</si>
  <si>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</si>
  <si>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</si>
  <si>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</si>
  <si>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</si>
  <si>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</si>
  <si>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</si>
  <si>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</si>
  <si>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</si>
  <si>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</si>
  <si>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</si>
  <si>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</si>
  <si>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</si>
  <si>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</si>
  <si>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</si>
  <si>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</si>
  <si>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</si>
  <si>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</si>
  <si>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</si>
  <si>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</si>
  <si>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</si>
  <si>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</si>
  <si>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</si>
  <si>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</si>
  <si>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</si>
  <si>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</si>
  <si>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</si>
  <si>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</si>
  <si>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</si>
  <si>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</si>
  <si>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</si>
  <si>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</si>
  <si>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</si>
  <si>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</si>
  <si>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</si>
  <si>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</si>
  <si>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</si>
  <si>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</si>
  <si>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</si>
  <si>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</si>
  <si>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</si>
  <si>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</si>
  <si>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</si>
  <si>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</si>
  <si>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</si>
  <si>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</si>
  <si>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</si>
  <si>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</si>
  <si>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</si>
  <si>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</si>
  <si>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</si>
  <si>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</si>
  <si>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</si>
  <si>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</si>
  <si>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</si>
  <si>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</si>
  <si>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</si>
  <si>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</si>
  <si>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</si>
  <si>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</si>
  <si>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</si>
  <si>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</si>
  <si>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</si>
  <si>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</si>
  <si>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</si>
  <si>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</si>
  <si>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</si>
  <si>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</si>
  <si>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</si>
  <si>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</si>
  <si>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</si>
  <si>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</si>
  <si>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</si>
  <si>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</si>
  <si>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</si>
  <si>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</si>
  <si>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</si>
  <si>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</si>
  <si>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</si>
  <si>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</si>
  <si>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</si>
  <si>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</si>
  <si>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</si>
  <si>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</si>
  <si>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</si>
  <si>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</si>
  <si>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</si>
  <si>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</si>
  <si>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</si>
  <si>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</si>
  <si>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</si>
  <si>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</si>
  <si>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</si>
  <si>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</si>
  <si>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</si>
  <si>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</si>
  <si>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</si>
  <si>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</si>
  <si>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</si>
  <si>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</si>
  <si>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</si>
  <si>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</si>
  <si>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</si>
  <si>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</si>
  <si>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</si>
  <si>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</si>
  <si>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</si>
  <si>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</si>
  <si>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</si>
  <si>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</si>
  <si>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</si>
  <si>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</si>
  <si>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</si>
  <si>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</si>
  <si>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</si>
  <si>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</si>
  <si>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</si>
  <si>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</si>
  <si>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</si>
  <si>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</si>
  <si>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</si>
  <si>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</si>
  <si>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</si>
  <si>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</si>
  <si>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</si>
  <si>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</si>
  <si>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</si>
  <si>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</si>
  <si>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</si>
  <si>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</si>
  <si>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</si>
  <si>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</si>
  <si>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</si>
  <si>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</si>
  <si>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</si>
  <si>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</si>
  <si>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</si>
  <si>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</si>
  <si>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</si>
  <si>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</si>
  <si>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</si>
  <si>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</si>
  <si>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</si>
  <si>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</si>
  <si>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</si>
  <si>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</si>
  <si>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</si>
  <si>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</si>
  <si>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</si>
  <si>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</si>
  <si>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</si>
  <si>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</si>
  <si>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</si>
  <si>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</si>
  <si>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</si>
  <si>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</si>
  <si>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</si>
  <si>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</si>
  <si>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</si>
  <si>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</si>
  <si>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</si>
  <si>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</si>
  <si>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</si>
  <si>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</si>
  <si>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</si>
  <si>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</si>
  <si>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</si>
  <si>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</si>
  <si>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</si>
  <si>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</si>
  <si>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</si>
  <si>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</si>
  <si>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</si>
  <si>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</si>
  <si>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</si>
  <si>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</si>
  <si>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</si>
  <si>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</si>
  <si>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</si>
  <si>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</si>
  <si>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</si>
  <si>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</si>
  <si>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</si>
  <si>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</si>
  <si>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</si>
  <si>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</si>
  <si>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</si>
  <si>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</si>
  <si>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</si>
  <si>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</si>
  <si>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</si>
  <si>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</si>
  <si>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</si>
  <si>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</si>
  <si>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</si>
  <si>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</si>
  <si>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</si>
  <si>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</si>
  <si>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</si>
  <si>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</si>
  <si>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</si>
  <si>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</si>
  <si>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</si>
  <si>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</si>
  <si>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</si>
  <si>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</si>
  <si>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</si>
  <si>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</si>
  <si>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</si>
  <si>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</si>
  <si>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</si>
  <si>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</si>
  <si>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</si>
  <si>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</si>
  <si>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</si>
  <si>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</si>
  <si>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</si>
  <si>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</si>
  <si>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</si>
  <si>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</si>
  <si>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</si>
  <si>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</si>
  <si>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</si>
  <si>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</si>
  <si>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</si>
  <si>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</si>
  <si>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</si>
  <si>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</si>
  <si>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</si>
  <si>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</si>
  <si>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</si>
  <si>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</si>
  <si>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</si>
  <si>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</si>
  <si>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</si>
  <si>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</si>
  <si>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</si>
  <si>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</si>
  <si>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</si>
  <si>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</si>
  <si>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</si>
  <si>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</si>
  <si>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</si>
  <si>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</si>
  <si>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</si>
  <si>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</si>
  <si>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</si>
  <si>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</si>
  <si>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</si>
  <si>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</si>
  <si>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</si>
  <si>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</si>
  <si>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</si>
  <si>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</si>
  <si>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</si>
  <si>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</si>
  <si>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</si>
  <si>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</si>
  <si>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</si>
  <si>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</si>
  <si>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</si>
  <si>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</si>
  <si>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</si>
  <si>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</si>
  <si>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</si>
  <si>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</si>
  <si>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</si>
  <si>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</si>
  <si>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</si>
  <si>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</si>
  <si>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</si>
  <si>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</si>
  <si>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</si>
  <si>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</si>
  <si>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</si>
  <si>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</si>
  <si>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</si>
  <si>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</si>
  <si>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</si>
  <si>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</si>
  <si>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</si>
  <si>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</si>
  <si>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</si>
  <si>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</si>
  <si>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</si>
  <si>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</si>
  <si>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</si>
  <si>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</si>
  <si>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</si>
  <si>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</si>
  <si>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</si>
  <si>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</si>
  <si>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</si>
  <si>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</si>
  <si>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</si>
  <si>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</si>
  <si>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</si>
  <si>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</si>
  <si>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</si>
  <si>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</si>
  <si>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</si>
  <si>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</si>
  <si>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</si>
  <si>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</si>
  <si>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</si>
  <si>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</si>
  <si>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</si>
  <si>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</si>
  <si>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</si>
  <si>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</si>
  <si>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</si>
  <si>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</si>
  <si>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</si>
  <si>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</si>
  <si>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</si>
  <si>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</si>
  <si>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</si>
  <si>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</si>
  <si>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</si>
  <si>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</si>
  <si>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</si>
  <si>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</si>
  <si>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</si>
  <si>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</si>
  <si>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</si>
  <si>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</si>
  <si>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</si>
  <si>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</si>
  <si>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</si>
  <si>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</si>
  <si>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</si>
  <si>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</si>
  <si>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</si>
  <si>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</si>
  <si>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</si>
  <si>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</si>
  <si>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</si>
  <si>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</si>
  <si>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</si>
  <si>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</si>
  <si>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</si>
  <si>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</si>
  <si>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</si>
  <si>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</si>
  <si>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</si>
  <si>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</si>
  <si>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</si>
  <si>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</si>
  <si>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</si>
  <si>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</si>
  <si>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</si>
  <si>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</si>
  <si>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</si>
  <si>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</si>
  <si>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</si>
  <si>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</si>
  <si>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</si>
  <si>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</si>
  <si>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</si>
  <si>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</si>
  <si>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</si>
  <si>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</si>
  <si>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</si>
  <si>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</si>
  <si>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</si>
  <si>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</si>
  <si>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</si>
  <si>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</si>
  <si>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</si>
  <si>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</si>
  <si>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</si>
  <si>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</si>
  <si>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</si>
  <si>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</si>
  <si>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</si>
  <si>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</si>
  <si>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</si>
  <si>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</si>
  <si>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</si>
  <si>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</si>
  <si>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</si>
  <si>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</si>
  <si>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</si>
  <si>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</si>
  <si>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</si>
  <si>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</si>
  <si>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</si>
  <si>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</si>
  <si>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</si>
  <si>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</si>
  <si>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</si>
  <si>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</si>
  <si>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</si>
  <si>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</si>
  <si>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</si>
  <si>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</si>
  <si>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</si>
  <si>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</si>
  <si>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</si>
  <si>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</si>
  <si>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</si>
  <si>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</si>
  <si>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</si>
  <si>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</si>
  <si>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</si>
  <si>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</si>
  <si>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</si>
  <si>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</si>
  <si>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</si>
  <si>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</si>
  <si>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</si>
  <si>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</si>
  <si>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</si>
  <si>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</si>
  <si>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</si>
  <si>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</si>
  <si>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</si>
  <si>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</si>
  <si>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</si>
  <si>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</si>
  <si>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</si>
  <si>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</si>
  <si>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</si>
  <si>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</si>
  <si>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</si>
  <si>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</si>
  <si>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</si>
  <si>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</si>
  <si>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</si>
  <si>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</si>
  <si>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</si>
  <si>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</si>
  <si>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</si>
  <si>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</si>
  <si>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</si>
  <si>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</si>
  <si>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</si>
  <si>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</si>
  <si>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</si>
  <si>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</si>
  <si>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</si>
  <si>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</si>
  <si>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</si>
  <si>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</si>
  <si>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</si>
  <si>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</si>
  <si>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</si>
  <si>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</si>
  <si>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</si>
  <si>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</si>
  <si>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</si>
  <si>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</si>
  <si>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</si>
  <si>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</si>
  <si>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</si>
  <si>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</si>
  <si>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</si>
  <si>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</si>
  <si>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</si>
  <si>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</si>
  <si>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</si>
  <si>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</si>
  <si>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</si>
  <si>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</si>
  <si>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</si>
  <si>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</si>
  <si>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</si>
  <si>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</si>
  <si>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</si>
  <si>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</si>
  <si>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</si>
  <si>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</si>
  <si>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</si>
  <si>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</si>
  <si>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</si>
  <si>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</si>
  <si>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</si>
  <si>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</si>
  <si>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</si>
  <si>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</si>
  <si>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</si>
  <si>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</si>
  <si>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</si>
  <si>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</si>
  <si>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</si>
  <si>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</si>
  <si>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</si>
  <si>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</si>
  <si>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</si>
  <si>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</si>
  <si>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</si>
  <si>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</si>
  <si>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</si>
  <si>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</si>
  <si>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</si>
  <si>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</si>
  <si>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</si>
  <si>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</si>
  <si>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</si>
  <si>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</si>
  <si>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</si>
  <si>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</si>
  <si>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</si>
  <si>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</si>
  <si>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</si>
  <si>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</si>
  <si>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</si>
  <si>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</si>
  <si>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</si>
  <si>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</si>
  <si>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</si>
  <si>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</si>
  <si>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</si>
  <si>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</si>
  <si>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</si>
  <si>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</si>
  <si>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</si>
  <si>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</si>
  <si>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</si>
  <si>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</si>
  <si>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</si>
  <si>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</si>
  <si>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</si>
  <si>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</si>
  <si>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</si>
  <si>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</si>
  <si>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</si>
  <si>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</si>
  <si>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</si>
  <si>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</si>
  <si>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</si>
  <si>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</si>
  <si>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</si>
  <si>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</si>
  <si>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</si>
  <si>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</si>
  <si>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</si>
  <si>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</si>
  <si>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</si>
  <si>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</si>
  <si>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</si>
  <si>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</si>
  <si>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</si>
  <si>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</si>
  <si>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</si>
  <si>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</si>
  <si>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</si>
  <si>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</si>
  <si>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</si>
  <si>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</si>
  <si>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</si>
  <si>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</si>
  <si>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</si>
  <si>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</si>
  <si>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</si>
  <si>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</si>
  <si>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</si>
  <si>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</si>
  <si>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</si>
  <si>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</si>
  <si>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</si>
  <si>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</si>
  <si>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</si>
  <si>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</si>
  <si>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</si>
  <si>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</si>
  <si>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</si>
  <si>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</si>
  <si>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</si>
  <si>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</si>
  <si>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</si>
  <si>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</si>
  <si>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</si>
  <si>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</si>
  <si>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</si>
  <si>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</si>
  <si>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</si>
  <si>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</si>
  <si>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</si>
  <si>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</si>
  <si>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</si>
  <si>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</si>
  <si>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</si>
  <si>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</si>
  <si>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</si>
  <si>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</si>
  <si>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</si>
  <si>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</si>
  <si>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</si>
  <si>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</si>
  <si>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</si>
  <si>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</si>
  <si>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</si>
  <si>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</si>
  <si>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</si>
  <si>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</si>
  <si>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</si>
  <si>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</si>
  <si>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</si>
  <si>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</si>
  <si>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</si>
  <si>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</si>
  <si>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</si>
  <si>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</si>
  <si>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</si>
  <si>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</si>
  <si>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</si>
  <si>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</si>
  <si>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</si>
  <si>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</si>
  <si>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</si>
  <si>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</si>
  <si>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</si>
  <si>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</si>
  <si>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</si>
  <si>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</si>
  <si>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</si>
  <si>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</si>
  <si>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</si>
  <si>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</si>
  <si>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</si>
  <si>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</si>
  <si>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</si>
  <si>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</si>
  <si>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</si>
  <si>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</si>
  <si>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</si>
  <si>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</si>
  <si>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</si>
  <si>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</si>
  <si>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</si>
  <si>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</si>
  <si>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</si>
  <si>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</si>
  <si>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</si>
  <si>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</si>
  <si>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</si>
  <si>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</si>
  <si>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</si>
  <si>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</si>
  <si>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</si>
  <si>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</si>
  <si>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</si>
  <si>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</si>
  <si>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</si>
  <si>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</si>
  <si>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</si>
  <si>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</si>
  <si>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</si>
  <si>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</si>
  <si>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</si>
  <si>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</si>
  <si>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</si>
  <si>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</si>
  <si>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</si>
  <si>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</si>
  <si>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</si>
  <si>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</si>
  <si>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</si>
  <si>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</si>
  <si>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</si>
  <si>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</si>
  <si>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</si>
  <si>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</si>
  <si>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</si>
  <si>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</si>
  <si>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</si>
  <si>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</si>
  <si>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</si>
  <si>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</si>
  <si>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</si>
  <si>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</si>
  <si>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</si>
  <si>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</si>
  <si>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</si>
  <si>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</si>
  <si>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</si>
  <si>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</si>
  <si>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</si>
  <si>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</si>
  <si>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</si>
  <si>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</si>
  <si>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</si>
  <si>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</si>
  <si>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</si>
  <si>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</si>
  <si>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</si>
  <si>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</si>
  <si>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</si>
  <si>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</si>
  <si>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</si>
  <si>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</si>
  <si>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</si>
  <si>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</si>
  <si>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</si>
  <si>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</si>
  <si>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</si>
  <si>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</si>
  <si>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</si>
  <si>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</si>
  <si>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</si>
  <si>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</si>
  <si>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</si>
  <si>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</si>
  <si>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</si>
  <si>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</si>
  <si>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</si>
  <si>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</si>
  <si>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</si>
  <si>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</si>
  <si>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</si>
  <si>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</si>
  <si>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</si>
  <si>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</si>
  <si>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</si>
  <si>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</si>
  <si>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</si>
  <si>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</si>
  <si>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</si>
  <si>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</si>
  <si>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</si>
  <si>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</si>
  <si>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</si>
  <si>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</si>
  <si>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</si>
  <si>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</si>
  <si>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</si>
  <si>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</si>
  <si>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</si>
  <si>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</si>
  <si>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</si>
  <si>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</si>
  <si>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</si>
  <si>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</si>
  <si>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</si>
  <si>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</si>
  <si>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</si>
  <si>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</si>
  <si>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</si>
  <si>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</si>
  <si>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</si>
  <si>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</si>
  <si>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</si>
  <si>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</si>
  <si>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</si>
  <si>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</si>
  <si>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</si>
  <si>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</si>
  <si>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</si>
  <si>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</si>
  <si>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</si>
  <si>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</si>
  <si>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</si>
  <si>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</si>
  <si>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</si>
  <si>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</si>
  <si>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</si>
  <si>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</si>
  <si>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</si>
  <si>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</si>
  <si>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</si>
  <si>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</si>
  <si>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</si>
  <si>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</si>
  <si>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</si>
  <si>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</si>
  <si>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</si>
  <si>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</si>
  <si>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</si>
  <si>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</si>
  <si>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</si>
  <si>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</si>
  <si>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</si>
  <si>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</si>
  <si>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</si>
  <si>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</si>
  <si>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</si>
  <si>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</si>
  <si>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</si>
  <si>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</si>
  <si>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</si>
  <si>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</si>
  <si>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</si>
  <si>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</si>
  <si>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</si>
  <si>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</si>
  <si>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</si>
  <si>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</si>
  <si>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</si>
  <si>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</si>
  <si>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</si>
  <si>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</si>
  <si>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</si>
  <si>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</si>
  <si>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</si>
  <si>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</si>
  <si>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</si>
  <si>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</si>
  <si>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</si>
  <si>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</si>
  <si>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</si>
  <si>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</si>
  <si>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</si>
  <si>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</si>
  <si>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</si>
  <si>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</si>
  <si>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</si>
  <si>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</si>
  <si>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</si>
  <si>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</si>
  <si>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</si>
  <si>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</si>
  <si>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</si>
  <si>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</si>
  <si>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</si>
  <si>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</si>
  <si>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</si>
  <si>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</si>
  <si>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</si>
  <si>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</si>
  <si>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</si>
  <si>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</si>
  <si>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</si>
  <si>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</si>
  <si>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</si>
  <si>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</si>
  <si>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</si>
  <si>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</si>
  <si>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</si>
  <si>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</si>
  <si>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</si>
  <si>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</si>
  <si>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</si>
  <si>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</si>
  <si>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</si>
  <si>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</si>
  <si>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</si>
  <si>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</si>
  <si>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</si>
  <si>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</si>
  <si>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</si>
  <si>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</si>
  <si>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</si>
  <si>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</si>
  <si>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</si>
  <si>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</si>
  <si>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</si>
  <si>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</si>
  <si>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</si>
  <si>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</si>
  <si>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</si>
  <si>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</si>
  <si>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</si>
  <si>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</si>
  <si>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</si>
  <si>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</si>
  <si>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</si>
  <si>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</si>
  <si>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</si>
  <si>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</si>
  <si>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</si>
  <si>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</si>
  <si>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</si>
  <si>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</si>
  <si>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</si>
  <si>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</si>
  <si>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</si>
  <si>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</si>
  <si>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</si>
  <si>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</si>
  <si>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</si>
  <si>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</si>
  <si>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</si>
  <si>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</si>
  <si>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</si>
  <si>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</si>
  <si>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</si>
  <si>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</si>
  <si>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</si>
  <si>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</si>
  <si>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</si>
  <si>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</si>
  <si>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</si>
  <si>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</si>
  <si>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</si>
  <si>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</si>
  <si>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</si>
  <si>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</si>
  <si>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</si>
  <si>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</si>
  <si>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</si>
  <si>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</si>
  <si>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</si>
  <si>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</si>
  <si>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</si>
  <si>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</si>
  <si>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</si>
  <si>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</si>
  <si>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</si>
  <si>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</si>
  <si>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</si>
  <si>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</si>
  <si>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</si>
  <si>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</si>
  <si>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</si>
  <si>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</si>
  <si>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</si>
  <si>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</si>
  <si>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</si>
  <si>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</si>
  <si>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</si>
  <si>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</si>
  <si>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</si>
  <si>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</si>
  <si>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</si>
  <si>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</si>
  <si>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</si>
  <si>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</si>
  <si>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</si>
  <si>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</si>
  <si>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</si>
  <si>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</si>
  <si>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</si>
  <si>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</si>
  <si>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</si>
  <si>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</si>
  <si>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</si>
  <si>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</si>
  <si>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</si>
  <si>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</si>
  <si>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</si>
  <si>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</si>
  <si>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</si>
  <si>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</si>
  <si>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</si>
  <si>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</si>
  <si>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</si>
  <si>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</si>
  <si>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</si>
  <si>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</si>
  <si>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</si>
  <si>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</si>
  <si>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</si>
  <si>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</si>
  <si>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</si>
  <si>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</si>
  <si>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</si>
  <si>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</si>
  <si>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</si>
  <si>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</si>
  <si>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</si>
  <si>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</si>
  <si>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</si>
  <si>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</si>
  <si>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</si>
  <si>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</si>
  <si>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</si>
  <si>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</si>
  <si>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</si>
  <si>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</si>
  <si>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</si>
  <si>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</si>
  <si>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</si>
  <si>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</si>
  <si>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</si>
  <si>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</si>
  <si>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</si>
  <si>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</si>
  <si>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</si>
  <si>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</si>
  <si>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</si>
  <si>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</si>
  <si>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</si>
  <si>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</si>
  <si>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</si>
  <si>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</si>
  <si>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</si>
  <si>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</si>
  <si>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</si>
  <si>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</si>
  <si>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</si>
  <si>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</si>
  <si>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</si>
  <si>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</si>
  <si>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</si>
  <si>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</si>
  <si>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</si>
  <si>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</si>
  <si>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</si>
  <si>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</si>
  <si>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</si>
  <si>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</si>
  <si>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</si>
  <si>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</si>
  <si>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</si>
  <si>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</si>
  <si>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</si>
  <si>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</si>
  <si>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</si>
  <si>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</si>
  <si>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</si>
  <si>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</si>
  <si>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</si>
  <si>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</si>
  <si>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</si>
  <si>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</si>
  <si>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</si>
  <si>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</si>
  <si>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</si>
  <si>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</si>
  <si>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</si>
  <si>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</si>
  <si>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</si>
  <si>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</si>
  <si>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</si>
  <si>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</si>
  <si>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</si>
  <si>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</si>
  <si>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</si>
  <si>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</si>
  <si>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</si>
  <si>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</si>
  <si>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</si>
  <si>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</si>
  <si>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</si>
  <si>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</si>
  <si>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</si>
  <si>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</si>
  <si>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</si>
  <si>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</si>
  <si>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</si>
  <si>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</si>
  <si>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</si>
  <si>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</si>
  <si>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</si>
  <si>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</si>
  <si>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</si>
  <si>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</si>
  <si>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</si>
  <si>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</si>
  <si>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</si>
  <si>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</si>
  <si>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</si>
  <si>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</si>
  <si>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</si>
  <si>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</si>
  <si>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</si>
  <si>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</si>
  <si>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</si>
  <si>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</si>
  <si>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</si>
  <si>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</si>
  <si>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</si>
  <si>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</si>
  <si>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</si>
  <si>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</si>
  <si>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</si>
  <si>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</si>
  <si>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</si>
  <si>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</si>
  <si>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</si>
  <si>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</si>
  <si>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</si>
  <si>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</si>
  <si>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</si>
  <si>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</si>
  <si>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</si>
  <si>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</si>
  <si>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</si>
  <si>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</si>
  <si>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</si>
  <si>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</si>
  <si>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</si>
  <si>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</si>
  <si>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</si>
  <si>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</si>
  <si>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</si>
  <si>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</si>
  <si>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</si>
  <si>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</si>
  <si>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</si>
  <si>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</si>
  <si>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</si>
  <si>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</si>
  <si>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</si>
  <si>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</si>
  <si>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</si>
  <si>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</si>
  <si>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</si>
  <si>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</si>
  <si>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</si>
  <si>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</si>
  <si>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</si>
  <si>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</si>
  <si>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</si>
  <si>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</si>
  <si>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</si>
  <si>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</si>
  <si>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</si>
  <si>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</si>
  <si>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</si>
  <si>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</si>
  <si>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</si>
  <si>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</si>
  <si>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</si>
  <si>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</si>
  <si>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</si>
  <si>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</si>
  <si>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</si>
  <si>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</si>
  <si>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</si>
  <si>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</si>
  <si>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</si>
  <si>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</si>
  <si>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</si>
  <si>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</si>
  <si>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</si>
  <si>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</si>
  <si>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</si>
  <si>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</si>
  <si>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</si>
  <si>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</si>
  <si>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</si>
  <si>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</si>
  <si>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</si>
  <si>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</si>
  <si>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</si>
  <si>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</si>
  <si>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</si>
  <si>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</si>
  <si>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</si>
  <si>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</si>
  <si>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</si>
  <si>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</si>
  <si>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</si>
  <si>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</si>
  <si>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</si>
  <si>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</si>
  <si>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</si>
  <si>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</si>
  <si>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</si>
  <si>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</si>
  <si>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</si>
  <si>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</si>
  <si>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</si>
  <si>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</si>
  <si>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</si>
  <si>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</si>
  <si>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</si>
  <si>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</si>
  <si>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</si>
  <si>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</si>
  <si>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</si>
  <si>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</si>
  <si>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</si>
  <si>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</si>
  <si>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</si>
  <si>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</si>
  <si>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</si>
  <si>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</si>
  <si>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</si>
  <si>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</si>
  <si>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</si>
  <si>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</si>
  <si>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</si>
  <si>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</si>
  <si>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</si>
  <si>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</si>
  <si>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</si>
  <si>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</si>
  <si>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</si>
  <si>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</si>
  <si>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</si>
  <si>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</si>
  <si>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</si>
  <si>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</si>
  <si>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</si>
  <si>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</si>
  <si>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</si>
  <si>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</si>
  <si>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</si>
  <si>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</si>
  <si>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</si>
  <si>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</si>
  <si>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</si>
  <si>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</si>
  <si>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</si>
  <si>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</si>
  <si>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</si>
  <si>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</si>
  <si>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</si>
  <si>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</si>
  <si>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</si>
  <si>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</si>
  <si>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</si>
  <si>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</si>
  <si>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</si>
  <si>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</si>
  <si>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</si>
  <si>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</si>
  <si>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</si>
  <si>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</si>
  <si>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</si>
  <si>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</si>
  <si>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</si>
  <si>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</si>
  <si>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</si>
  <si>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</si>
  <si>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</si>
  <si>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</si>
  <si>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</si>
  <si>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</si>
  <si>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</si>
  <si>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</si>
  <si>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</si>
  <si>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</si>
  <si>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</si>
  <si>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</si>
  <si>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</si>
  <si>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</si>
  <si>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</si>
  <si>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</si>
  <si>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</si>
  <si>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</si>
  <si>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</si>
  <si>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</si>
  <si>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</si>
  <si>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</si>
  <si>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</si>
  <si>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</si>
  <si>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</si>
  <si>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</si>
  <si>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</si>
  <si>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</si>
  <si>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</si>
  <si>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</si>
  <si>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</si>
  <si>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</si>
  <si>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</si>
  <si>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</si>
  <si>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</si>
  <si>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</si>
  <si>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</si>
  <si>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</si>
  <si>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</si>
  <si>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</si>
  <si>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</si>
  <si>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</si>
  <si>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</si>
  <si>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</si>
  <si>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</si>
  <si>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</si>
  <si>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</si>
  <si>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</si>
  <si>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</si>
  <si>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</si>
  <si>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</si>
  <si>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</si>
  <si>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</si>
  <si>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</si>
  <si>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</si>
  <si>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</si>
  <si>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</si>
  <si>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</si>
  <si>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</si>
  <si>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</si>
  <si>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</si>
  <si>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</si>
  <si>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</si>
  <si>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</si>
  <si>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</si>
  <si>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</si>
  <si>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</si>
  <si>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</si>
  <si>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</si>
  <si>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</si>
  <si>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</si>
  <si>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</si>
  <si>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</si>
  <si>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</si>
  <si>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</si>
  <si>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</si>
  <si>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</si>
  <si>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</si>
  <si>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</si>
  <si>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</si>
  <si>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</si>
  <si>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</si>
  <si>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</si>
  <si>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</si>
  <si>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</si>
  <si>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</si>
  <si>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</si>
  <si>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</si>
  <si>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</si>
  <si>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</si>
  <si>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</si>
  <si>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</si>
  <si>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</si>
  <si>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</si>
  <si>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</si>
  <si>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</si>
  <si>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</si>
  <si>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</si>
  <si>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</si>
  <si>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</si>
  <si>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</si>
  <si>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</si>
  <si>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</si>
  <si>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</si>
  <si>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</si>
  <si>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</si>
  <si>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</si>
  <si>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</si>
  <si>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</si>
  <si>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</si>
  <si>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</si>
  <si>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</si>
  <si>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</si>
  <si>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</si>
  <si>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</si>
  <si>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</si>
  <si>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</si>
  <si>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</si>
  <si>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</si>
  <si>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</si>
  <si>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</si>
  <si>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</si>
  <si>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</si>
  <si>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</si>
  <si>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</si>
  <si>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</si>
  <si>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</si>
  <si>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</si>
  <si>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</si>
  <si>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</si>
  <si>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</si>
  <si>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</si>
  <si>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</si>
  <si>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</si>
  <si>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</si>
  <si>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</si>
  <si>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</si>
  <si>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</si>
  <si>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</si>
  <si>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</si>
  <si>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</si>
  <si>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</si>
  <si>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</si>
  <si>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</si>
  <si>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</si>
  <si>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</si>
  <si>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</si>
  <si>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</si>
  <si>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</si>
  <si>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</si>
  <si>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</si>
  <si>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</si>
  <si>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</si>
  <si>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</si>
  <si>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</si>
  <si>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</si>
  <si>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</si>
  <si>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</si>
  <si>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</si>
  <si>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</si>
  <si>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</si>
  <si>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</si>
  <si>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</si>
  <si>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</si>
  <si>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</si>
  <si>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</si>
  <si>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</si>
  <si>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</si>
  <si>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</si>
  <si>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</si>
  <si>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</si>
  <si>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</si>
  <si>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</si>
  <si>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</si>
  <si>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</si>
  <si>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</si>
  <si>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</si>
  <si>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</si>
  <si>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</si>
  <si>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</si>
  <si>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</si>
  <si>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</si>
  <si>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</si>
  <si>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</si>
  <si>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</si>
  <si>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</si>
  <si>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</si>
  <si>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</si>
  <si>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</si>
  <si>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</si>
  <si>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</si>
  <si>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</si>
  <si>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</si>
  <si>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</si>
  <si>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</si>
  <si>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</si>
  <si>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</si>
  <si>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</si>
  <si>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</si>
  <si>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</si>
  <si>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</si>
  <si>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</si>
  <si>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</si>
  <si>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</si>
  <si>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</si>
  <si>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</si>
  <si>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</si>
  <si>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</si>
  <si>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</si>
  <si>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</si>
  <si>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</si>
  <si>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</si>
  <si>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</si>
  <si>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</si>
  <si>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</si>
  <si>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</si>
  <si>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</si>
  <si>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</si>
  <si>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</si>
  <si>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</si>
  <si>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</si>
  <si>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</si>
  <si>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</si>
  <si>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</si>
  <si>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</si>
  <si>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</si>
  <si>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</si>
  <si>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</si>
  <si>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</si>
  <si>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</si>
  <si>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</si>
  <si>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</si>
  <si>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</si>
  <si>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</si>
  <si>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</si>
  <si>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</si>
  <si>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</si>
  <si>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</si>
  <si>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</si>
  <si>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</si>
  <si>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</si>
  <si>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</si>
  <si>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</si>
  <si>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</si>
  <si>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</si>
  <si>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</si>
  <si>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</si>
  <si>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</si>
  <si>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</si>
  <si>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</si>
  <si>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</si>
  <si>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</si>
  <si>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</si>
  <si>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</si>
  <si>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</si>
  <si>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</si>
  <si>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</si>
  <si>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</si>
  <si>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</si>
  <si>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</si>
  <si>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</si>
  <si>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</si>
  <si>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</si>
  <si>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</si>
  <si>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</si>
  <si>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</si>
  <si>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</si>
  <si>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</si>
  <si>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</si>
  <si>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</si>
  <si>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</si>
  <si>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</si>
  <si>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</si>
  <si>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</si>
  <si>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</si>
  <si>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</si>
  <si>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</si>
  <si>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</si>
  <si>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</si>
  <si>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</si>
  <si>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</si>
  <si>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</si>
  <si>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</si>
  <si>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</si>
  <si>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</si>
  <si>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</si>
  <si>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</si>
  <si>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</si>
  <si>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</si>
  <si>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</si>
  <si>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</si>
  <si>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</si>
  <si>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</si>
  <si>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</si>
  <si>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</si>
  <si>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</si>
  <si>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</si>
  <si>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</si>
  <si>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</si>
  <si>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</si>
  <si>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</si>
  <si>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</si>
  <si>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</si>
  <si>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</si>
  <si>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</si>
  <si>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</si>
  <si>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</si>
  <si>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</si>
  <si>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</si>
  <si>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</si>
  <si>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</si>
  <si>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</si>
  <si>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</si>
  <si>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</si>
  <si>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</si>
  <si>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</si>
  <si>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</si>
  <si>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</si>
  <si>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</si>
  <si>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</si>
  <si>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</si>
  <si>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</si>
  <si>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</si>
  <si>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</si>
  <si>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</si>
  <si>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</si>
  <si>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</si>
  <si>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</si>
  <si>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</si>
  <si>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</si>
  <si>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</si>
  <si>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</si>
  <si>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</si>
  <si>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</si>
  <si>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</si>
  <si>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</si>
  <si>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</si>
  <si>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</si>
  <si>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</si>
  <si>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</si>
  <si>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</si>
  <si>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</si>
  <si>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</si>
  <si>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</si>
  <si>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</si>
  <si>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</si>
  <si>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</si>
  <si>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</si>
  <si>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</si>
  <si>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</si>
  <si>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</si>
  <si>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</si>
  <si>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</si>
  <si>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</si>
  <si>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</si>
  <si>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</si>
  <si>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</si>
  <si>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</si>
  <si>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</si>
  <si>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</si>
  <si>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</si>
  <si>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</si>
  <si>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</si>
  <si>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</si>
  <si>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</si>
  <si>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</si>
  <si>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</si>
  <si>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</si>
  <si>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</si>
  <si>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</si>
  <si>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</si>
  <si>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</si>
  <si>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</si>
  <si>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</si>
  <si>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</si>
  <si>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</si>
  <si>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</si>
  <si>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</si>
  <si>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</si>
  <si>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</si>
  <si>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</si>
  <si>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</si>
  <si>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</si>
  <si>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</si>
  <si>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</si>
  <si>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</si>
  <si>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</si>
  <si>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</si>
  <si>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</si>
  <si>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</si>
  <si>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</si>
  <si>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</si>
  <si>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</si>
  <si>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</si>
  <si>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</si>
  <si>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</si>
  <si>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</si>
  <si>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</si>
  <si>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</si>
  <si>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</si>
  <si>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</si>
  <si>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</si>
  <si>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</si>
  <si>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</si>
  <si>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</si>
  <si>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</si>
  <si>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</si>
  <si>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</si>
  <si>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</si>
  <si>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</si>
  <si>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</si>
  <si>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</si>
  <si>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</si>
  <si>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</si>
  <si>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</si>
  <si>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</si>
  <si>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</si>
  <si>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</si>
  <si>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</si>
  <si>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</si>
  <si>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</si>
  <si>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</si>
  <si>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</si>
  <si>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</si>
  <si>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</si>
  <si>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</si>
  <si>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</si>
  <si>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</si>
  <si>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</si>
  <si>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</si>
  <si>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</si>
  <si>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</si>
  <si>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</si>
  <si>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</si>
  <si>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</si>
  <si>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</si>
  <si>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</si>
  <si>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</si>
  <si>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</si>
  <si>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</si>
  <si>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</si>
  <si>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</si>
  <si>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</si>
  <si>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</si>
  <si>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</si>
  <si>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</si>
  <si>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</si>
  <si>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</si>
  <si>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</si>
  <si>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</si>
  <si>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</si>
  <si>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</si>
  <si>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</si>
  <si>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</si>
  <si>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</si>
  <si>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</si>
  <si>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</si>
  <si>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</si>
  <si>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</si>
  <si>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</si>
  <si>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</si>
  <si>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</si>
  <si>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</si>
  <si>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</si>
  <si>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</si>
  <si>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</si>
  <si>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</si>
  <si>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</si>
  <si>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</si>
  <si>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</si>
  <si>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</si>
  <si>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</si>
  <si>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</si>
  <si>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</si>
  <si>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</si>
  <si>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</si>
  <si>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</si>
  <si>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</si>
  <si>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</si>
  <si>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</si>
  <si>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</si>
  <si>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</si>
  <si>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</si>
  <si>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</si>
  <si>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</si>
  <si>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</si>
  <si>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</si>
  <si>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</si>
  <si>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</si>
  <si>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</si>
  <si>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</si>
  <si>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</si>
  <si>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</si>
  <si>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</si>
  <si>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</si>
  <si>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</si>
  <si>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</si>
  <si>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</si>
  <si>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</si>
  <si>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</si>
  <si>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</si>
  <si>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</si>
  <si>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</si>
  <si>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</si>
  <si>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</si>
  <si>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</si>
  <si>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</si>
  <si>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</si>
  <si>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</si>
  <si>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</si>
  <si>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</si>
  <si>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</si>
  <si>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</si>
  <si>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</si>
  <si>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</si>
  <si>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</si>
  <si>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</si>
  <si>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</si>
  <si>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</si>
  <si>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</si>
  <si>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</si>
  <si>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</si>
  <si>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</si>
  <si>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</si>
  <si>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</si>
  <si>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</si>
  <si>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</si>
  <si>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</si>
  <si>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</si>
  <si>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</si>
  <si>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</si>
  <si>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</si>
  <si>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</si>
  <si>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</si>
  <si>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</si>
  <si>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</si>
  <si>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</si>
  <si>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</si>
  <si>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</si>
  <si>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</si>
  <si>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</si>
  <si>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</si>
  <si>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</si>
  <si>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</si>
  <si>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</si>
  <si>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</si>
  <si>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</si>
  <si>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</si>
  <si>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</si>
  <si>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</si>
  <si>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</si>
  <si>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</si>
  <si>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</si>
  <si>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</si>
  <si>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</si>
  <si>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</si>
  <si>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</si>
  <si>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</si>
  <si>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</si>
  <si>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</si>
  <si>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</si>
  <si>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</si>
  <si>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</si>
  <si>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</si>
  <si>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</si>
  <si>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</si>
  <si>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</si>
  <si>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</si>
  <si>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</si>
  <si>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</si>
  <si>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</si>
  <si>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</si>
  <si>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</si>
  <si>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</si>
  <si>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</si>
  <si>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</si>
  <si>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</si>
  <si>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</si>
  <si>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</si>
  <si>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</si>
  <si>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</si>
  <si>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</si>
  <si>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</si>
  <si>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</si>
  <si>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</si>
  <si>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</si>
  <si>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</si>
  <si>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</si>
  <si>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</si>
  <si>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</si>
  <si>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</si>
  <si>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</si>
  <si>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</si>
  <si>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</si>
  <si>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</si>
  <si>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</si>
  <si>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</si>
  <si>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</si>
  <si>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</si>
  <si>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</si>
  <si>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</si>
  <si>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</si>
  <si>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</si>
  <si>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</si>
  <si>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</si>
  <si>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</si>
  <si>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</si>
  <si>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</si>
  <si>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</si>
  <si>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</si>
  <si>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</si>
  <si>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</si>
  <si>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</si>
  <si>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</si>
  <si>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</si>
  <si>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</si>
  <si>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</si>
  <si>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</si>
  <si>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</si>
  <si>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</si>
  <si>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</si>
  <si>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</si>
  <si>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</si>
  <si>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</si>
  <si>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</si>
  <si>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</si>
  <si>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</si>
  <si>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</si>
  <si>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</si>
  <si>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</si>
  <si>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</si>
  <si>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</si>
  <si>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</si>
  <si>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</si>
  <si>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</si>
  <si>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</si>
  <si>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</si>
  <si>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</si>
  <si>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</si>
  <si>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</si>
  <si>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</si>
  <si>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</si>
  <si>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</si>
  <si>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</si>
  <si>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</si>
  <si>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</si>
  <si>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</si>
  <si>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</si>
  <si>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</si>
  <si>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</si>
  <si>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</si>
  <si>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</si>
  <si>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</si>
  <si>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</si>
  <si>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</si>
  <si>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</si>
  <si>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</si>
  <si>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</si>
  <si>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</si>
  <si>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</si>
  <si>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</si>
  <si>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</si>
  <si>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</si>
  <si>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</si>
  <si>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</si>
  <si>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</si>
  <si>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</si>
  <si>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</si>
  <si>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</si>
  <si>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</si>
  <si>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</si>
  <si>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</si>
  <si>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</si>
  <si>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</si>
  <si>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</si>
  <si>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</si>
  <si>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</si>
  <si>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</si>
  <si>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</si>
  <si>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</si>
  <si>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</si>
  <si>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</si>
  <si>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</si>
  <si>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</si>
  <si>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</si>
  <si>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</si>
  <si>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</si>
  <si>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</si>
  <si>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</si>
  <si>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</si>
  <si>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</si>
  <si>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</si>
  <si>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</si>
  <si>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</si>
  <si>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</si>
  <si>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</si>
  <si>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</si>
  <si>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</si>
  <si>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</si>
  <si>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</si>
  <si>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</si>
  <si>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</si>
  <si>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</si>
  <si>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</si>
  <si>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</si>
  <si>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</si>
  <si>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</si>
  <si>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</si>
  <si>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</si>
  <si>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</si>
  <si>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</si>
  <si>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</si>
  <si>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</si>
  <si>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</si>
  <si>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</si>
  <si>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</si>
  <si>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</si>
  <si>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</si>
  <si>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</si>
  <si>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</si>
  <si>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</si>
  <si>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</si>
  <si>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</si>
  <si>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</si>
  <si>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</si>
  <si>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</si>
  <si>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</si>
  <si>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</si>
  <si>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</si>
  <si>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</si>
  <si>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</si>
  <si>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</si>
  <si>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</si>
  <si>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</si>
  <si>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</si>
  <si>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</si>
  <si>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</si>
  <si>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</si>
  <si>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</si>
  <si>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</si>
  <si>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</si>
  <si>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</si>
  <si>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</si>
  <si>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</si>
  <si>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</si>
  <si>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</si>
  <si>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</si>
  <si>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</si>
  <si>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</si>
  <si>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</si>
  <si>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</si>
  <si>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</si>
  <si>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</si>
  <si>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</si>
  <si>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</si>
  <si>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</si>
  <si>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</si>
  <si>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</si>
  <si>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</si>
  <si>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</si>
  <si>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</si>
  <si>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</si>
  <si>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</si>
  <si>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</si>
  <si>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</si>
  <si>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</si>
  <si>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</si>
  <si>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</si>
  <si>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</si>
  <si>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</si>
  <si>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</si>
  <si>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</si>
  <si>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</si>
  <si>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</si>
  <si>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</si>
  <si>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</si>
  <si>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</si>
  <si>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</si>
  <si>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</si>
  <si>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</si>
  <si>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</si>
  <si>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</si>
  <si>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</si>
  <si>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</si>
  <si>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</si>
  <si>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</si>
  <si>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</si>
  <si>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</si>
  <si>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</si>
  <si>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</si>
  <si>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</si>
  <si>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</si>
  <si>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</si>
  <si>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</si>
  <si>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</si>
  <si>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</si>
  <si>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</si>
  <si>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</si>
  <si>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</si>
  <si>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</si>
  <si>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</si>
  <si>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</si>
  <si>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</si>
  <si>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</si>
  <si>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</si>
  <si>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</si>
  <si>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</si>
  <si>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</si>
  <si>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</si>
  <si>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</si>
  <si>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</si>
  <si>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</si>
  <si>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</si>
  <si>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</si>
  <si>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</si>
  <si>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</si>
  <si>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</si>
  <si>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</si>
  <si>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</si>
  <si>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</si>
  <si>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</si>
  <si>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</si>
  <si>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</si>
  <si>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</si>
  <si>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</si>
  <si>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</si>
  <si>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</si>
  <si>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</si>
  <si>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</si>
  <si>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</si>
  <si>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</si>
  <si>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</si>
  <si>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</si>
  <si>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</si>
  <si>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</si>
  <si>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</si>
  <si>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</si>
  <si>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</si>
  <si>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</si>
  <si>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</si>
  <si>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</si>
  <si>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</si>
  <si>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</si>
  <si>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</si>
  <si>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</si>
  <si>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</si>
  <si>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</si>
  <si>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</si>
  <si>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</si>
  <si>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</si>
  <si>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</si>
  <si>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</si>
  <si>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</si>
  <si>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</si>
  <si>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</si>
  <si>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</si>
  <si>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</si>
  <si>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</si>
  <si>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</si>
  <si>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</si>
  <si>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</si>
  <si>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</si>
  <si>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</si>
  <si>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</si>
  <si>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</si>
  <si>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</si>
  <si>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</si>
  <si>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</si>
  <si>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</si>
  <si>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</si>
  <si>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</si>
  <si>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</si>
  <si>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</si>
  <si>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</si>
  <si>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</si>
  <si>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</si>
  <si>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</si>
  <si>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</si>
  <si>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</si>
  <si>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</si>
  <si>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</si>
  <si>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</si>
  <si>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</si>
  <si>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</si>
  <si>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</si>
  <si>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</si>
  <si>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</si>
  <si>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</si>
  <si>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</si>
  <si>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</si>
  <si>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</si>
  <si>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</si>
  <si>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</si>
  <si>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</si>
  <si>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</si>
  <si>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</si>
  <si>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</si>
  <si>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</si>
  <si>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</si>
  <si>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</si>
  <si>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</si>
  <si>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</si>
  <si>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</si>
  <si>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</si>
  <si>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</si>
  <si>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</si>
  <si>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</si>
  <si>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</si>
  <si>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</si>
  <si>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</si>
  <si>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</si>
  <si>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</si>
  <si>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</si>
  <si>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</si>
  <si>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</si>
  <si>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</si>
  <si>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</si>
  <si>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</si>
  <si>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</si>
  <si>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</si>
  <si>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</si>
  <si>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</si>
  <si>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</si>
  <si>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</si>
  <si>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</si>
  <si>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</si>
  <si>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</si>
  <si>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</si>
  <si>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</si>
  <si>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</si>
  <si>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</si>
  <si>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</si>
  <si>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</si>
  <si>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</si>
  <si>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</si>
  <si>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</si>
  <si>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</si>
  <si>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</si>
  <si>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</si>
  <si>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</si>
  <si>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</si>
  <si>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</si>
  <si>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</si>
  <si>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</si>
  <si>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</si>
  <si>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</si>
  <si>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</si>
  <si>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</si>
  <si>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</si>
  <si>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</si>
  <si>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</si>
  <si>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</si>
  <si>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</si>
  <si>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</si>
  <si>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</si>
  <si>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</si>
  <si>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</si>
  <si>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</si>
  <si>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</si>
  <si>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</si>
  <si>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</si>
  <si>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</si>
  <si>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</si>
  <si>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</si>
  <si>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</si>
  <si>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</si>
  <si>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</si>
  <si>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</si>
  <si>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</si>
  <si>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</si>
  <si>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</si>
  <si>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</si>
  <si>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</si>
  <si>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</si>
  <si>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</si>
  <si>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</si>
  <si>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</si>
  <si>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</si>
  <si>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</si>
  <si>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</si>
  <si>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</si>
  <si>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</si>
  <si>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</si>
  <si>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</si>
  <si>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</si>
  <si>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</si>
  <si>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</si>
  <si>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</si>
  <si>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</si>
  <si>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</si>
  <si>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</si>
  <si>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</si>
  <si>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</si>
  <si>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</si>
  <si>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</si>
  <si>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</si>
  <si>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</si>
  <si>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</si>
  <si>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</si>
  <si>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</si>
  <si>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</si>
  <si>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</si>
  <si>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</si>
  <si>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</si>
  <si>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</si>
  <si>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</si>
  <si>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</si>
  <si>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</si>
  <si>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</si>
  <si>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</si>
  <si>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</si>
  <si>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</si>
  <si>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</si>
  <si>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</si>
  <si>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</si>
  <si>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</si>
  <si>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</si>
  <si>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</si>
  <si>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</si>
  <si>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</si>
  <si>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</si>
  <si>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</si>
  <si>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</si>
  <si>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</si>
  <si>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</si>
  <si>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</si>
  <si>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</si>
  <si>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</si>
  <si>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</si>
  <si>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</si>
  <si>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</si>
  <si>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</si>
  <si>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</si>
  <si>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</si>
  <si>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</si>
  <si>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</si>
  <si>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</si>
  <si>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</si>
  <si>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</si>
  <si>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</si>
  <si>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</si>
  <si>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</si>
  <si>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</si>
  <si>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</si>
  <si>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</si>
  <si>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</si>
  <si>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</si>
  <si>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</si>
  <si>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</si>
  <si>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</si>
  <si>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</si>
  <si>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</si>
  <si>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</si>
  <si>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</si>
  <si>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</si>
  <si>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</si>
  <si>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</si>
  <si>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</si>
  <si>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</si>
  <si>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</si>
  <si>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</si>
  <si>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</si>
  <si>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</si>
  <si>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</si>
  <si>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</si>
  <si>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</si>
  <si>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</si>
  <si>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</si>
  <si>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</si>
  <si>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</si>
  <si>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</si>
  <si>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</si>
  <si>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</si>
  <si>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</si>
  <si>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</si>
  <si>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</si>
  <si>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</si>
  <si>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</si>
  <si>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</si>
  <si>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</si>
  <si>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</si>
  <si>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</si>
  <si>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</si>
  <si>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</si>
  <si>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</si>
  <si>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</si>
  <si>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</si>
  <si>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</si>
  <si>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</si>
  <si>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</si>
  <si>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</si>
  <si>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</si>
  <si>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</si>
  <si>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</si>
  <si>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</si>
  <si>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</si>
  <si>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</si>
  <si>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</si>
  <si>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</si>
  <si>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</si>
  <si>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</si>
  <si>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</si>
  <si>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</si>
  <si>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</si>
  <si>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</si>
  <si>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</si>
  <si>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</si>
  <si>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</si>
  <si>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</si>
  <si>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</si>
  <si>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</si>
  <si>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</si>
  <si>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</si>
  <si>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</si>
  <si>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</si>
  <si>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</si>
  <si>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</si>
  <si>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</si>
  <si>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</si>
  <si>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</si>
  <si>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</si>
  <si>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</si>
  <si>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</si>
  <si>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</si>
  <si>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</si>
  <si>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</si>
  <si>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</si>
  <si>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</si>
  <si>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</si>
  <si>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</si>
  <si>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</si>
  <si>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</si>
  <si>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</si>
  <si>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</si>
  <si>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</si>
  <si>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</si>
  <si>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</si>
  <si>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</si>
  <si>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</si>
  <si>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</si>
  <si>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</si>
  <si>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</si>
  <si>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</si>
  <si>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</si>
  <si>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</si>
  <si>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</si>
  <si>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</si>
  <si>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</si>
  <si>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</si>
  <si>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</si>
  <si>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</si>
  <si>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</si>
  <si>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</si>
  <si>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</si>
  <si>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</si>
  <si>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</si>
  <si>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</si>
  <si>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</si>
  <si>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</si>
  <si>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</si>
  <si>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</si>
  <si>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</si>
  <si>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</si>
  <si>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</si>
  <si>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</si>
  <si>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</si>
  <si>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</si>
  <si>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</si>
  <si>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</si>
  <si>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</si>
  <si>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</si>
  <si>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</si>
  <si>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</si>
  <si>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</si>
  <si>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</si>
  <si>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</si>
  <si>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</si>
  <si>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</si>
  <si>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</si>
  <si>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</si>
  <si>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</si>
  <si>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</si>
  <si>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</si>
  <si>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</si>
  <si>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</si>
  <si>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</si>
  <si>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</si>
  <si>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</si>
  <si>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</si>
  <si>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</si>
  <si>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</si>
  <si>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</si>
  <si>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</si>
  <si>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</si>
  <si>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</si>
  <si>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</si>
  <si>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</si>
  <si>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</si>
  <si>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</si>
  <si>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</si>
  <si>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</si>
  <si>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</si>
  <si>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</si>
  <si>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</si>
  <si>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</si>
  <si>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</si>
  <si>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</si>
  <si>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</si>
  <si>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</si>
  <si>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</si>
  <si>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</si>
  <si>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</si>
  <si>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</si>
  <si>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</si>
  <si>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</si>
  <si>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</si>
  <si>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</si>
  <si>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</si>
  <si>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</si>
  <si>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</si>
  <si>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</si>
  <si>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</si>
  <si>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</si>
  <si>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</si>
  <si>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</si>
  <si>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</si>
  <si>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</si>
  <si>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</si>
  <si>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</si>
  <si>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</si>
  <si>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</si>
  <si>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</si>
  <si>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</si>
  <si>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</si>
  <si>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</si>
  <si>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</si>
  <si>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</si>
  <si>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</si>
  <si>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</si>
  <si>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</si>
  <si>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</si>
  <si>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</si>
  <si>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</si>
  <si>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</si>
  <si>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</si>
  <si>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</si>
  <si>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</si>
  <si>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</si>
  <si>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</si>
  <si>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</si>
  <si>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</si>
  <si>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</si>
  <si>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</si>
  <si>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</si>
  <si>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</si>
  <si>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</si>
  <si>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</si>
  <si>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</si>
  <si>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</si>
  <si>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</si>
  <si>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</si>
  <si>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</si>
  <si>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</si>
  <si>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</si>
  <si>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</si>
  <si>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</si>
  <si>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</si>
  <si>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</si>
  <si>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</si>
  <si>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</si>
  <si>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</si>
  <si>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</si>
  <si>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</si>
  <si>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</si>
  <si>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</si>
  <si>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</si>
  <si>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</si>
  <si>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</si>
  <si>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</si>
  <si>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</si>
  <si>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</si>
  <si>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</si>
  <si>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</si>
  <si>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</si>
  <si>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</si>
  <si>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</si>
  <si>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</si>
  <si>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</si>
  <si>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</si>
  <si>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</si>
  <si>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</si>
  <si>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</si>
  <si>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</si>
  <si>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</si>
  <si>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</si>
  <si>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</si>
  <si>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</si>
  <si>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</si>
  <si>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</si>
  <si>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</si>
  <si>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</si>
  <si>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</si>
  <si>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</si>
  <si>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</si>
  <si>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</si>
  <si>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</si>
  <si>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</si>
  <si>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</si>
  <si>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</si>
  <si>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</si>
  <si>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</si>
  <si>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</si>
  <si>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</si>
  <si>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</si>
  <si>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</si>
  <si>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</si>
  <si>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</si>
  <si>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</si>
  <si>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</si>
  <si>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</si>
  <si>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</si>
  <si>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</si>
  <si>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</si>
  <si>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</si>
  <si>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</si>
  <si>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</si>
  <si>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</si>
  <si>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</si>
  <si>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</si>
  <si>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</si>
  <si>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</si>
  <si>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</si>
  <si>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</si>
  <si>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</si>
  <si>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</si>
  <si>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</si>
  <si>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</si>
  <si>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</si>
  <si>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</si>
  <si>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</si>
  <si>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</si>
  <si>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</si>
  <si>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</si>
  <si>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</si>
  <si>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</si>
  <si>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</si>
  <si>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</si>
  <si>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</si>
  <si>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</si>
  <si>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</si>
  <si>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</si>
  <si>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</si>
  <si>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</si>
  <si>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</si>
  <si>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</si>
  <si>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</si>
  <si>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</si>
  <si>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</si>
  <si>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</si>
  <si>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</si>
  <si>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</si>
  <si>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</si>
  <si>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</si>
  <si>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</si>
  <si>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</si>
  <si>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</si>
  <si>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</si>
  <si>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</si>
  <si>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</si>
  <si>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</si>
  <si>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</si>
  <si>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</si>
  <si>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</si>
  <si>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</si>
  <si>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</si>
  <si>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</si>
  <si>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</si>
  <si>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</si>
  <si>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</si>
  <si>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</si>
  <si>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</si>
  <si>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</si>
  <si>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</si>
  <si>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</si>
  <si>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</si>
  <si>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</si>
  <si>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</si>
  <si>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</si>
  <si>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</si>
  <si>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</si>
  <si>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</si>
  <si>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</si>
  <si>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</si>
  <si>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</si>
  <si>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</si>
  <si>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</si>
  <si>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</si>
  <si>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</si>
  <si>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</si>
  <si>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</si>
  <si>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</si>
  <si>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</si>
  <si>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</si>
  <si>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</si>
  <si>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</si>
  <si>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</si>
  <si>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</si>
  <si>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</si>
  <si>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</si>
  <si>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</si>
  <si>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</si>
  <si>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</si>
  <si>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</si>
  <si>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</si>
  <si>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</si>
  <si>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</si>
  <si>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</si>
  <si>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</si>
  <si>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</si>
  <si>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</si>
  <si>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</si>
  <si>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</si>
  <si>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</si>
  <si>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</si>
  <si>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</si>
  <si>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</si>
  <si>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</si>
  <si>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</si>
  <si>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</si>
  <si>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</si>
  <si>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</si>
  <si>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</si>
  <si>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</si>
  <si>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</si>
  <si>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</si>
  <si>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</si>
  <si>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</si>
  <si>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</si>
  <si>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</si>
  <si>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</si>
  <si>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</si>
  <si>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</si>
  <si>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</si>
  <si>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</si>
  <si>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</si>
  <si>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</si>
  <si>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</si>
  <si>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</si>
  <si>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</si>
  <si>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</si>
  <si>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</si>
  <si>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</si>
  <si>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</si>
  <si>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</si>
  <si>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</si>
  <si>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</si>
  <si>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</si>
  <si>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</si>
  <si>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</si>
  <si>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</si>
  <si>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</si>
  <si>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</si>
  <si>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</si>
  <si>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</si>
  <si>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</si>
  <si>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</si>
  <si>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</si>
  <si>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</si>
  <si>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</si>
  <si>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</si>
  <si>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</si>
  <si>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</si>
  <si>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</si>
  <si>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</si>
  <si>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</si>
  <si>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</si>
  <si>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</si>
  <si>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</si>
  <si>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</si>
  <si>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</si>
  <si>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</si>
  <si>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</si>
  <si>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</si>
  <si>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</si>
  <si>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</si>
  <si>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</si>
  <si>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</si>
  <si>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</si>
  <si>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</si>
  <si>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</si>
  <si>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</si>
  <si>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</si>
  <si>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</si>
  <si>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</si>
  <si>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</si>
  <si>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</si>
  <si>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</si>
  <si>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</si>
  <si>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</si>
  <si>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</si>
  <si>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</si>
  <si>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</si>
  <si>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</si>
  <si>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</si>
  <si>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</si>
  <si>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</si>
  <si>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</si>
  <si>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</si>
  <si>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</si>
  <si>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</si>
  <si>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</si>
  <si>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</si>
  <si>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</si>
  <si>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</si>
  <si>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</si>
  <si>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</si>
  <si>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</si>
  <si>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</si>
  <si>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</si>
  <si>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</si>
  <si>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</si>
  <si>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</si>
  <si>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</si>
  <si>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</si>
  <si>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</si>
  <si>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</si>
  <si>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</si>
  <si>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</si>
  <si>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</si>
  <si>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</si>
  <si>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</si>
  <si>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</si>
  <si>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</si>
  <si>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</si>
  <si>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</si>
  <si>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</si>
  <si>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</si>
  <si>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</si>
  <si>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</si>
  <si>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</si>
  <si>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</si>
  <si>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</si>
  <si>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</si>
  <si>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</si>
  <si>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</si>
  <si>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</si>
  <si>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</si>
  <si>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</si>
  <si>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</si>
  <si>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</si>
  <si>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</si>
  <si>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</si>
  <si>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</si>
  <si>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</si>
  <si>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</si>
  <si>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</si>
  <si>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</si>
  <si>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</si>
  <si>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</si>
  <si>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</si>
  <si>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</si>
  <si>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</si>
  <si>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</si>
  <si>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</si>
  <si>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</si>
  <si>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</si>
  <si>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</si>
  <si>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</si>
  <si>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</si>
  <si>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</si>
  <si>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</si>
  <si>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</si>
  <si>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</si>
  <si>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</si>
  <si>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</si>
  <si>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</si>
  <si>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</si>
  <si>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</si>
  <si>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</si>
  <si>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</si>
  <si>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</si>
  <si>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</si>
  <si>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</si>
  <si>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</si>
  <si>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</si>
  <si>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</si>
  <si>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</si>
  <si>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</si>
  <si>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</si>
  <si>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</si>
  <si>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</si>
  <si>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</si>
  <si>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</si>
  <si>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</si>
  <si>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</si>
  <si>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</si>
  <si>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</si>
  <si>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</si>
  <si>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</si>
  <si>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</si>
  <si>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</si>
  <si>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</si>
  <si>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</si>
  <si>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</si>
  <si>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</si>
  <si>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</si>
  <si>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</si>
  <si>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</si>
  <si>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</si>
  <si>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</si>
  <si>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</si>
  <si>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</si>
  <si>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</si>
  <si>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</si>
  <si>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</si>
  <si>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</si>
  <si>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</si>
  <si>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</si>
  <si>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</si>
  <si>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</si>
  <si>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</si>
  <si>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</si>
  <si>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</si>
  <si>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</si>
  <si>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</si>
  <si>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</si>
  <si>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</si>
  <si>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</si>
  <si>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</si>
  <si>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</si>
  <si>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</si>
  <si>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</si>
  <si>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</si>
  <si>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</si>
  <si>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</si>
  <si>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</si>
  <si>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</si>
  <si>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</si>
  <si>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</si>
  <si>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</si>
  <si>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</si>
  <si>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</si>
  <si>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</si>
  <si>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</si>
  <si>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</si>
  <si>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</si>
  <si>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</si>
  <si>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</si>
  <si>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</si>
  <si>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</si>
  <si>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</si>
  <si>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</si>
  <si>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</si>
  <si>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</si>
  <si>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</si>
  <si>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</si>
  <si>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</si>
  <si>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</si>
  <si>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</si>
  <si>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</si>
  <si>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</si>
  <si>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</si>
  <si>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</si>
  <si>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</si>
  <si>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</si>
  <si>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</si>
  <si>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</si>
  <si>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</si>
  <si>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</si>
  <si>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</si>
  <si>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</si>
  <si>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</si>
  <si>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</si>
  <si>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</si>
  <si>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</si>
  <si>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</si>
  <si>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</si>
  <si>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</si>
  <si>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</si>
  <si>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</si>
  <si>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</si>
  <si>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</si>
  <si>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</si>
  <si>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</si>
  <si>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</si>
  <si>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</si>
  <si>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</si>
  <si>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</si>
  <si>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</si>
  <si>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</si>
  <si>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</si>
  <si>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</si>
  <si>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</si>
  <si>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</si>
  <si>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</si>
  <si>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</si>
  <si>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</si>
  <si>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</si>
  <si>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</si>
  <si>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</si>
  <si>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</si>
  <si>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</si>
  <si>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</si>
  <si>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</si>
  <si>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</si>
  <si>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</si>
  <si>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</si>
  <si>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</si>
  <si>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</si>
  <si>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</si>
  <si>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</si>
  <si>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</si>
  <si>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</si>
  <si>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</si>
  <si>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</si>
  <si>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</si>
  <si>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</si>
  <si>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</si>
  <si>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</si>
  <si>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</si>
  <si>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</si>
  <si>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</si>
  <si>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</si>
  <si>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</si>
  <si>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</si>
  <si>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</si>
  <si>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</si>
  <si>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</si>
  <si>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</si>
  <si>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</si>
  <si>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</si>
  <si>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</si>
  <si>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</si>
  <si>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</si>
  <si>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</si>
  <si>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</si>
  <si>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</si>
  <si>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</si>
  <si>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</si>
  <si>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</si>
  <si>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</si>
  <si>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</si>
  <si>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</si>
  <si>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</si>
  <si>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</si>
  <si>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</si>
  <si>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</si>
  <si>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</si>
  <si>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</si>
  <si>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</si>
  <si>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</si>
  <si>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</si>
  <si>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</si>
  <si>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</si>
  <si>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</si>
  <si>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</si>
  <si>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</si>
  <si>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</si>
  <si>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</si>
  <si>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</si>
  <si>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</si>
  <si>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</si>
  <si>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</si>
  <si>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</si>
  <si>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</si>
  <si>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</si>
  <si>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</si>
  <si>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</si>
  <si>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</si>
  <si>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</si>
  <si>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</si>
  <si>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</si>
  <si>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</si>
  <si>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</si>
  <si>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</si>
  <si>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</si>
  <si>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</si>
  <si>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</si>
  <si>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</si>
  <si>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</si>
  <si>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</si>
  <si>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</si>
  <si>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</si>
  <si>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</si>
  <si>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</si>
  <si>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</si>
  <si>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</si>
  <si>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</si>
  <si>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</si>
  <si>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</si>
  <si>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</si>
  <si>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</si>
  <si>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</si>
  <si>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</si>
  <si>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</si>
  <si>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</si>
  <si>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</si>
  <si>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</si>
  <si>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</si>
  <si>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</si>
  <si>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</si>
  <si>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</si>
  <si>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</si>
  <si>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</si>
  <si>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</si>
  <si>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</si>
  <si>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</si>
  <si>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</si>
  <si>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</si>
  <si>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</si>
  <si>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</si>
  <si>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</si>
  <si>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</si>
  <si>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</si>
  <si>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</si>
  <si>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</si>
  <si>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</si>
  <si>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</si>
  <si>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</si>
  <si>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</si>
  <si>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</si>
  <si>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</si>
  <si>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</si>
  <si>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</si>
  <si>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</si>
  <si>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</si>
  <si>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</si>
  <si>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</si>
  <si>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</si>
  <si>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</si>
  <si>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</si>
  <si>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</si>
  <si>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</si>
  <si>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</si>
  <si>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</si>
  <si>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</si>
  <si>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</si>
  <si>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</si>
  <si>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</si>
  <si>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</si>
  <si>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</si>
  <si>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</si>
  <si>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</si>
  <si>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</si>
  <si>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</si>
  <si>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</si>
  <si>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</si>
  <si>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</si>
  <si>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</si>
  <si>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</si>
  <si>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</si>
  <si>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</si>
  <si>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</si>
  <si>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</si>
  <si>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</si>
  <si>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</si>
  <si>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</si>
  <si>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</si>
  <si>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</si>
  <si>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</si>
  <si>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</si>
  <si>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</si>
  <si>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</si>
  <si>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</si>
  <si>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</si>
  <si>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</si>
  <si>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</si>
  <si>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</si>
  <si>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</si>
  <si>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</si>
  <si>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</si>
  <si>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</si>
  <si>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</si>
  <si>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</si>
  <si>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</si>
  <si>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</si>
  <si>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</si>
  <si>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</si>
  <si>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</si>
  <si>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</si>
  <si>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</si>
  <si>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</si>
  <si>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</si>
  <si>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</si>
  <si>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</si>
  <si>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</si>
  <si>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</si>
  <si>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</si>
  <si>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</si>
  <si>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</si>
  <si>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</si>
  <si>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</si>
  <si>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</si>
  <si>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</si>
  <si>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</si>
  <si>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</si>
  <si>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</si>
  <si>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</si>
  <si>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</si>
  <si>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</si>
  <si>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</si>
  <si>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</si>
  <si>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</si>
  <si>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</si>
  <si>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</si>
  <si>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</si>
  <si>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</si>
  <si>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</si>
  <si>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</si>
  <si>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</si>
  <si>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</si>
  <si>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</si>
  <si>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</si>
  <si>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</si>
  <si>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</si>
  <si>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</si>
  <si>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</si>
  <si>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</si>
  <si>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</si>
  <si>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</si>
  <si>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</si>
  <si>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</si>
  <si>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</si>
  <si>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</si>
  <si>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</si>
  <si>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</si>
  <si>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</si>
  <si>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</si>
  <si>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</si>
  <si>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</si>
  <si>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</si>
  <si>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</si>
  <si>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</si>
  <si>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</si>
  <si>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</si>
  <si>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</si>
  <si>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</si>
  <si>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</si>
  <si>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</si>
  <si>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</si>
  <si>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</si>
  <si>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</si>
  <si>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</si>
  <si>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</si>
  <si>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</si>
  <si>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</si>
  <si>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</si>
  <si>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</si>
  <si>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</si>
  <si>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</si>
  <si>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</si>
  <si>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</si>
  <si>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</si>
  <si>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</si>
  <si>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</si>
  <si>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</si>
  <si>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</si>
  <si>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</si>
  <si>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</si>
  <si>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</si>
  <si>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</si>
  <si>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</si>
  <si>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</si>
  <si>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</si>
  <si>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</si>
  <si>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</si>
  <si>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</si>
  <si>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</si>
  <si>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</si>
  <si>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</si>
  <si>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</si>
  <si>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</si>
  <si>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</si>
  <si>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</si>
  <si>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</si>
  <si>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</si>
  <si>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</si>
  <si>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</si>
  <si>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</si>
  <si>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</si>
  <si>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</si>
  <si>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</si>
  <si>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</si>
  <si>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</si>
  <si>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</si>
  <si>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</si>
  <si>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</si>
  <si>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</si>
  <si>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</si>
  <si>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</si>
  <si>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</si>
  <si>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</si>
  <si>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</si>
  <si>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</si>
  <si>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</si>
  <si>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</si>
  <si>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</si>
  <si>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</si>
  <si>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</si>
  <si>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</si>
  <si>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</si>
  <si>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</si>
  <si>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</si>
  <si>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</si>
  <si>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</si>
  <si>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</si>
  <si>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</si>
  <si>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</si>
  <si>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</si>
  <si>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</si>
  <si>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</si>
  <si>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</si>
  <si>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</si>
  <si>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</si>
  <si>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</si>
  <si>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</si>
  <si>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</si>
  <si>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</si>
  <si>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</si>
  <si>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</si>
  <si>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</si>
  <si>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</si>
  <si>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</si>
  <si>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</si>
  <si>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</si>
  <si>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</si>
  <si>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</si>
  <si>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</si>
  <si>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</si>
  <si>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</si>
  <si>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</si>
  <si>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</si>
  <si>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</si>
  <si>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</si>
  <si>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</si>
  <si>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</si>
  <si>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</si>
  <si>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</si>
  <si>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</si>
  <si>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</si>
  <si>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</si>
  <si>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</si>
  <si>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</si>
  <si>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</si>
  <si>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</si>
  <si>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</si>
  <si>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</si>
  <si>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</si>
  <si>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</si>
  <si>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</si>
  <si>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</si>
  <si>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</si>
  <si>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</si>
  <si>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</si>
  <si>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</si>
  <si>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</si>
  <si>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</si>
  <si>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</si>
  <si>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</si>
  <si>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</si>
  <si>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</si>
  <si>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</si>
  <si>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</si>
  <si>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</si>
  <si>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</si>
  <si>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</si>
  <si>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</si>
  <si>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</si>
  <si>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</si>
  <si>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</si>
  <si>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</si>
  <si>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</si>
  <si>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</si>
  <si>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</si>
  <si>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</si>
  <si>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</si>
  <si>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</si>
  <si>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</si>
  <si>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</si>
  <si>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</si>
  <si>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</si>
  <si>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</si>
  <si>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</si>
  <si>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</si>
  <si>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</si>
  <si>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</si>
  <si>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</si>
  <si>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</si>
  <si>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</si>
  <si>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</si>
  <si>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</si>
  <si>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</si>
  <si>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</si>
  <si>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</si>
  <si>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</si>
  <si>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</si>
  <si>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</si>
  <si>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</si>
  <si>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</si>
  <si>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</si>
  <si>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</si>
  <si>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</si>
  <si>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</si>
  <si>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</si>
  <si>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</si>
  <si>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</si>
  <si>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</si>
  <si>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</si>
  <si>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</si>
  <si>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</si>
  <si>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</si>
  <si>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</si>
  <si>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</si>
  <si>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</si>
  <si>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</si>
  <si>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</si>
  <si>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</si>
  <si>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</si>
  <si>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</si>
  <si>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</si>
  <si>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</si>
  <si>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</si>
  <si>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</si>
  <si>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</si>
  <si>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</si>
  <si>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</si>
  <si>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</si>
  <si>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</si>
  <si>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</si>
  <si>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</si>
  <si>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</si>
  <si>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</si>
  <si>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</si>
  <si>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</si>
  <si>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</si>
  <si>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</si>
  <si>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</si>
  <si>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</si>
  <si>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</si>
  <si>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</si>
  <si>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</si>
  <si>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</si>
  <si>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</si>
  <si>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</si>
  <si>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</si>
  <si>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</si>
  <si>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</si>
  <si>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</si>
  <si>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</si>
  <si>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</si>
  <si>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</si>
  <si>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</si>
  <si>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</si>
  <si>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</si>
  <si>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</si>
  <si>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</si>
  <si>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</si>
  <si>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</si>
  <si>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</si>
  <si>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</si>
  <si>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</si>
  <si>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</si>
  <si>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</si>
  <si>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</si>
  <si>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</si>
  <si>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</si>
  <si>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</si>
  <si>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</si>
  <si>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</si>
  <si>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</si>
  <si>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</si>
  <si>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</si>
  <si>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</si>
  <si>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</si>
  <si>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</si>
  <si>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</si>
  <si>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</si>
  <si>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</si>
  <si>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</si>
  <si>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</si>
  <si>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</si>
  <si>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</si>
  <si>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</si>
  <si>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</si>
  <si>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</si>
  <si>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</si>
  <si>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</si>
  <si>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</si>
  <si>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</si>
  <si>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</si>
  <si>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</si>
  <si>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</si>
  <si>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</si>
  <si>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</si>
  <si>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</si>
  <si>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</si>
  <si>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</si>
  <si>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</si>
  <si>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</si>
  <si>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</si>
  <si>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</si>
  <si>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</si>
  <si>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</si>
  <si>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</si>
  <si>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</si>
  <si>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</si>
  <si>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</si>
  <si>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</si>
  <si>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</si>
  <si>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</si>
  <si>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</si>
  <si>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</si>
  <si>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</si>
  <si>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</si>
  <si>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</si>
  <si>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</si>
  <si>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</si>
  <si>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</si>
  <si>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</si>
  <si>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</si>
  <si>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</si>
  <si>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</si>
  <si>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</si>
  <si>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</si>
  <si>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</si>
  <si>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</si>
  <si>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</si>
  <si>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</si>
  <si>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</si>
  <si>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</si>
  <si>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</si>
  <si>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</si>
  <si>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</si>
  <si>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</si>
  <si>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</si>
  <si>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</si>
  <si>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</si>
  <si>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</si>
  <si>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</si>
  <si>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</si>
  <si>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</si>
  <si>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</si>
  <si>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</si>
  <si>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</si>
  <si>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</si>
  <si>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</si>
  <si>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</si>
  <si>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</si>
  <si>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</si>
  <si>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</si>
  <si>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</si>
  <si>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</si>
  <si>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</si>
  <si>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</si>
  <si>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</si>
  <si>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</si>
  <si>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</si>
  <si>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</si>
  <si>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</si>
  <si>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</si>
  <si>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</si>
  <si>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</si>
  <si>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</si>
  <si>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</si>
  <si>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</si>
  <si>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</si>
  <si>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</si>
  <si>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</si>
  <si>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</si>
  <si>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</si>
  <si>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</si>
  <si>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</si>
  <si>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</si>
  <si>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</si>
  <si>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</si>
  <si>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</si>
  <si>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</si>
  <si>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</si>
  <si>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</si>
  <si>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</si>
  <si>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</si>
  <si>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</si>
  <si>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</si>
  <si>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</si>
  <si>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</si>
  <si>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</si>
  <si>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</si>
  <si>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</si>
  <si>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</si>
  <si>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</si>
  <si>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</si>
  <si>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</si>
  <si>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</si>
  <si>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</si>
  <si>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</si>
  <si>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</si>
  <si>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</si>
  <si>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</si>
  <si>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</si>
  <si>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</si>
  <si>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</si>
  <si>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</si>
  <si>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</si>
  <si>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</si>
  <si>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</si>
  <si>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</si>
  <si>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</si>
  <si>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</si>
  <si>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</si>
  <si>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</si>
  <si>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</si>
  <si>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</si>
  <si>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</si>
  <si>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</si>
  <si>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</si>
  <si>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</si>
  <si>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</si>
  <si>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</si>
  <si>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</si>
  <si>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</si>
  <si>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</si>
  <si>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</si>
  <si>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</si>
  <si>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</si>
  <si>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</si>
  <si>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</si>
  <si>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</si>
  <si>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</si>
  <si>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</si>
  <si>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</si>
  <si>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</si>
  <si>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</si>
  <si>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</si>
  <si>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</si>
  <si>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</si>
  <si>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</si>
  <si>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</si>
  <si>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</si>
  <si>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</si>
  <si>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</si>
  <si>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</si>
  <si>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</si>
  <si>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</si>
  <si>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</si>
  <si>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</si>
  <si>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</si>
  <si>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</si>
  <si>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</si>
  <si>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</si>
  <si>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</si>
  <si>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</si>
  <si>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</si>
  <si>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</si>
  <si>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</si>
  <si>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</si>
  <si>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</si>
  <si>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</si>
  <si>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</si>
  <si>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</si>
  <si>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</si>
  <si>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</si>
  <si>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</si>
  <si>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</si>
  <si>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</si>
  <si>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</si>
  <si>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</si>
  <si>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</si>
  <si>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</si>
  <si>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</si>
  <si>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</si>
  <si>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</si>
  <si>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</si>
  <si>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</si>
  <si>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</si>
  <si>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</si>
  <si>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</si>
  <si>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</si>
  <si>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</si>
  <si>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</si>
  <si>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</si>
  <si>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</si>
  <si>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</si>
  <si>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</si>
  <si>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</si>
  <si>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</si>
  <si>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</si>
  <si>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</si>
  <si>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</si>
  <si>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</si>
  <si>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</si>
  <si>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</si>
  <si>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</si>
  <si>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</si>
  <si>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</si>
  <si>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</si>
  <si>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</si>
  <si>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</si>
  <si>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</si>
  <si>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</si>
  <si>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</si>
  <si>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</si>
  <si>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</si>
  <si>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</si>
  <si>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</si>
  <si>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</si>
  <si>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</si>
  <si>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</si>
  <si>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</si>
  <si>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</si>
  <si>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</si>
  <si>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</si>
  <si>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</si>
  <si>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</si>
  <si>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</si>
  <si>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</si>
  <si>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</si>
  <si>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</si>
  <si>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</si>
  <si>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</si>
  <si>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</si>
  <si>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</si>
  <si>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</si>
  <si>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</si>
  <si>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</si>
  <si>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</si>
  <si>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</si>
  <si>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</si>
  <si>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</si>
  <si>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</si>
  <si>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</si>
  <si>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</si>
  <si>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</si>
  <si>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</si>
  <si>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</si>
  <si>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</si>
  <si>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</si>
  <si>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</si>
  <si>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</si>
  <si>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</si>
  <si>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</si>
  <si>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</si>
  <si>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</si>
  <si>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</si>
  <si>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</si>
  <si>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</si>
  <si>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</si>
  <si>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</si>
  <si>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</si>
  <si>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</si>
  <si>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</si>
  <si>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</si>
  <si>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</si>
  <si>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</si>
  <si>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</si>
  <si>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</si>
  <si>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</si>
  <si>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</si>
  <si>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</si>
  <si>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</si>
  <si>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</si>
  <si>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</si>
  <si>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</si>
  <si>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</si>
  <si>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</si>
  <si>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</si>
  <si>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</si>
  <si>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</si>
  <si>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</si>
  <si>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</si>
  <si>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</si>
  <si>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</si>
  <si>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</si>
  <si>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</si>
  <si>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</si>
  <si>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</si>
  <si>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</si>
  <si>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</si>
  <si>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</si>
  <si>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</si>
  <si>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</si>
  <si>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</si>
  <si>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</si>
  <si>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</si>
  <si>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</si>
  <si>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</si>
  <si>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</si>
  <si>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</si>
  <si>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</si>
  <si>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</si>
  <si>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</si>
  <si>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</si>
  <si>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</si>
  <si>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</si>
  <si>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</si>
  <si>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</si>
  <si>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</si>
  <si>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</si>
  <si>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</si>
  <si>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</si>
  <si>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</si>
  <si>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</si>
  <si>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</si>
  <si>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</si>
  <si>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</si>
  <si>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</si>
  <si>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</si>
  <si>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</si>
  <si>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</si>
  <si>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</si>
  <si>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</si>
  <si>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</si>
  <si>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</si>
  <si>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</si>
  <si>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</si>
  <si>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</si>
  <si>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</si>
  <si>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</si>
  <si>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</si>
  <si>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</si>
  <si>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</si>
  <si>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</si>
  <si>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</si>
  <si>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</si>
  <si>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</si>
  <si>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</si>
  <si>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</si>
  <si>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</si>
  <si>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</si>
  <si>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</si>
  <si>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</si>
  <si>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</si>
  <si>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</si>
  <si>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</si>
  <si>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</si>
  <si>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</si>
  <si>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</si>
  <si>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</si>
  <si>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</si>
  <si>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</si>
  <si>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</si>
  <si>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</si>
  <si>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</si>
  <si>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</si>
  <si>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</si>
  <si>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</si>
  <si>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</si>
  <si>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</si>
  <si>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</si>
  <si>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</si>
  <si>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</si>
  <si>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</si>
  <si>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</si>
  <si>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</si>
  <si>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</si>
  <si>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</si>
  <si>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</si>
  <si>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</si>
  <si>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</si>
  <si>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</si>
  <si>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</si>
  <si>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</si>
  <si>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</si>
  <si>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</si>
  <si>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</si>
  <si>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</si>
  <si>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</si>
  <si>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</si>
  <si>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</si>
  <si>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</si>
  <si>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</si>
  <si>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</si>
  <si>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</si>
  <si>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</si>
  <si>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</si>
  <si>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</si>
  <si>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</si>
  <si>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</si>
  <si>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</si>
  <si>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</si>
  <si>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</si>
  <si>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</si>
  <si>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</si>
  <si>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</si>
  <si>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</si>
  <si>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</si>
  <si>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</si>
  <si>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</si>
  <si>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</si>
  <si>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</si>
  <si>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</si>
  <si>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</si>
  <si>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</si>
  <si>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</si>
  <si>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</si>
  <si>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</si>
  <si>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</si>
  <si>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</si>
  <si>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</si>
  <si>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</si>
  <si>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</si>
  <si>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</si>
  <si>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</si>
  <si>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</si>
  <si>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</si>
  <si>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</si>
  <si>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</si>
  <si>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</si>
  <si>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</si>
  <si>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</si>
  <si>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</si>
  <si>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</si>
  <si>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</si>
  <si>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</si>
  <si>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</si>
  <si>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</si>
  <si>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</si>
  <si>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</si>
  <si>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</si>
  <si>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</si>
  <si>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</si>
  <si>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</si>
  <si>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</si>
  <si>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</si>
  <si>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</si>
  <si>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</si>
  <si>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</si>
  <si>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</si>
  <si>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</si>
  <si>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</si>
  <si>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</si>
  <si>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</si>
  <si>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</si>
  <si>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</si>
  <si>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</si>
  <si>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</si>
  <si>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</si>
  <si>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</si>
  <si>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</si>
  <si>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</si>
  <si>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</si>
  <si>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</si>
  <si>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</si>
  <si>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</si>
  <si>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</si>
  <si>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</si>
  <si>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</si>
  <si>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</si>
  <si>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</si>
  <si>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</si>
  <si>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</si>
  <si>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</si>
  <si>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</si>
  <si>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</si>
  <si>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</si>
  <si>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</si>
  <si>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</si>
  <si>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</si>
  <si>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</si>
  <si>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</si>
  <si>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</si>
  <si>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</si>
  <si>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</si>
  <si>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</si>
  <si>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</si>
  <si>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</si>
  <si>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</si>
  <si>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</si>
  <si>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</si>
  <si>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</si>
  <si>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</si>
  <si>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</si>
  <si>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</si>
  <si>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</si>
  <si>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</si>
  <si>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</si>
  <si>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</si>
  <si>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</si>
  <si>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</si>
  <si>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</si>
  <si>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</si>
  <si>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</si>
  <si>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</si>
  <si>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</si>
  <si>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</si>
  <si>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</si>
  <si>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</si>
  <si>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</si>
  <si>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</si>
  <si>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</si>
  <si>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</si>
  <si>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</si>
  <si>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</si>
  <si>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</si>
  <si>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</si>
  <si>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</si>
  <si>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</si>
  <si>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</si>
  <si>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</si>
  <si>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</si>
  <si>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</si>
  <si>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</si>
  <si>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</si>
  <si>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</si>
  <si>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</si>
  <si>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</si>
  <si>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</si>
  <si>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</si>
  <si>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</si>
  <si>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</si>
  <si>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</si>
  <si>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</si>
  <si>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</si>
  <si>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</si>
  <si>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</si>
  <si>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</si>
  <si>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</si>
  <si>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</si>
  <si>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</si>
  <si>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</si>
  <si>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</si>
  <si>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</si>
  <si>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</si>
  <si>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</si>
  <si>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</si>
  <si>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</si>
  <si>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</si>
  <si>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</si>
  <si>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</si>
  <si>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</si>
  <si>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</si>
  <si>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</si>
  <si>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</si>
  <si>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</si>
  <si>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</si>
  <si>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</si>
  <si>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</si>
  <si>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</si>
  <si>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</si>
  <si>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</si>
  <si>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</si>
  <si>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</si>
  <si>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</si>
  <si>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</si>
  <si>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</si>
  <si>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</si>
  <si>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</si>
  <si>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</si>
  <si>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</si>
  <si>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</si>
  <si>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</si>
  <si>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</si>
  <si>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</si>
  <si>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</si>
  <si>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</si>
  <si>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</si>
  <si>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</si>
  <si>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</si>
  <si>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</si>
  <si>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</si>
  <si>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</si>
  <si>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</si>
  <si>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</si>
  <si>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</si>
  <si>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</si>
  <si>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</si>
  <si>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</si>
  <si>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</si>
  <si>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</si>
  <si>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</si>
  <si>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</si>
  <si>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</si>
  <si>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</si>
  <si>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</si>
  <si>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</si>
  <si>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</si>
  <si>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</si>
  <si>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</si>
  <si>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</si>
  <si>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</si>
  <si>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</si>
  <si>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</si>
  <si>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</si>
  <si>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</si>
  <si>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</si>
  <si>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</si>
  <si>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</si>
  <si>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</si>
  <si>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</si>
  <si>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</si>
  <si>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</si>
  <si>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</si>
  <si>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</si>
  <si>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</si>
  <si>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</si>
  <si>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</si>
  <si>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</si>
  <si>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</si>
  <si>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</si>
  <si>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</si>
  <si>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</si>
  <si>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</si>
  <si>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</si>
  <si>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</si>
  <si>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</si>
  <si>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</si>
  <si>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</si>
  <si>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</si>
  <si>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</si>
  <si>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</si>
  <si>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</si>
  <si>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</si>
  <si>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</si>
  <si>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</si>
  <si>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</si>
  <si>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</si>
  <si>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</si>
  <si>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</si>
  <si>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</si>
  <si>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</si>
  <si>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</si>
  <si>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</si>
  <si>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</si>
  <si>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</si>
  <si>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</si>
  <si>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</si>
  <si>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</si>
  <si>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</si>
  <si>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</si>
  <si>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</si>
  <si>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</si>
  <si>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</si>
  <si>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</si>
  <si>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</si>
  <si>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</si>
  <si>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</si>
  <si>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</si>
  <si>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</si>
  <si>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</si>
  <si>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</si>
  <si>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</si>
  <si>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</si>
  <si>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</si>
  <si>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</si>
  <si>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</si>
  <si>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</si>
  <si>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</si>
  <si>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</si>
  <si>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</si>
  <si>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</si>
  <si>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</si>
  <si>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</si>
  <si>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</si>
  <si>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</si>
  <si>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</si>
  <si>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</si>
  <si>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</si>
  <si>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</si>
  <si>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</si>
  <si>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</si>
  <si>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</si>
  <si>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</si>
  <si>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</si>
  <si>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</si>
  <si>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</si>
  <si>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</si>
  <si>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</si>
  <si>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</si>
  <si>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</si>
  <si>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</si>
  <si>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</si>
  <si>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</si>
  <si>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</si>
  <si>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</si>
  <si>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</si>
  <si>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</si>
  <si>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</si>
  <si>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</si>
  <si>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</si>
  <si>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</si>
  <si>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</si>
  <si>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</si>
  <si>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</si>
  <si>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</si>
  <si>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</si>
  <si>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</si>
  <si>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</si>
  <si>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</si>
  <si>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</si>
  <si>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</si>
  <si>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</si>
  <si>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</si>
  <si>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</si>
  <si>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</si>
  <si>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</si>
  <si>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</si>
  <si>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</si>
  <si>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</si>
  <si>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</si>
  <si>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</si>
  <si>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</si>
  <si>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</si>
  <si>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</si>
  <si>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</si>
  <si>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</si>
  <si>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</si>
  <si>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</si>
  <si>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</si>
  <si>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</si>
  <si>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</si>
  <si>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</si>
  <si>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</si>
  <si>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</si>
  <si>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</si>
  <si>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</si>
  <si>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</si>
  <si>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</si>
  <si>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</si>
  <si>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</si>
  <si>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</si>
  <si>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</si>
  <si>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</si>
  <si>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</si>
  <si>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</si>
  <si>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</si>
  <si>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</si>
  <si>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</si>
  <si>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</si>
  <si>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</si>
  <si>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</si>
  <si>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</si>
  <si>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</si>
  <si>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</si>
  <si>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</si>
  <si>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</si>
  <si>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</si>
  <si>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</si>
  <si>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</si>
  <si>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</si>
  <si>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</si>
  <si>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</si>
  <si>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</si>
  <si>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</si>
  <si>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</si>
  <si>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</si>
  <si>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</si>
  <si>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</si>
  <si>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</si>
  <si>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</si>
  <si>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</si>
  <si>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</si>
  <si>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</si>
  <si>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</si>
  <si>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</si>
  <si>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</si>
  <si>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</si>
  <si>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</si>
  <si>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</si>
  <si>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</si>
  <si>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</si>
  <si>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</si>
  <si>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</si>
  <si>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</si>
  <si>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</si>
  <si>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</si>
  <si>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</si>
  <si>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</si>
  <si>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</si>
  <si>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</si>
  <si>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</si>
  <si>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</si>
  <si>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</si>
  <si>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</si>
  <si>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</si>
  <si>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</si>
  <si>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</si>
  <si>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</si>
  <si>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</si>
  <si>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</si>
  <si>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</si>
  <si>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</si>
  <si>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</si>
  <si>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</si>
  <si>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</si>
  <si>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</si>
  <si>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</si>
  <si>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</si>
  <si>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</si>
  <si>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</si>
  <si>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</si>
  <si>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</si>
  <si>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</si>
  <si>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</si>
  <si>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</si>
  <si>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</si>
  <si>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</si>
  <si>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</si>
  <si>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</si>
  <si>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</si>
  <si>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</si>
  <si>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</si>
  <si>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</si>
  <si>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</si>
  <si>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</si>
  <si>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</si>
  <si>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</si>
  <si>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</si>
  <si>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</si>
  <si>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</si>
  <si>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</si>
  <si>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</si>
  <si>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</si>
  <si>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</si>
  <si>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</si>
  <si>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</si>
  <si>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</si>
  <si>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</si>
  <si>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</si>
  <si>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</si>
  <si>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</si>
  <si>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</si>
  <si>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</si>
  <si>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</si>
  <si>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</si>
  <si>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</si>
  <si>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</si>
  <si>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</si>
  <si>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</si>
  <si>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</si>
  <si>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</si>
  <si>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</si>
  <si>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</si>
  <si>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</si>
  <si>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</si>
  <si>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</si>
  <si>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</si>
  <si>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</si>
  <si>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</si>
  <si>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</si>
  <si>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</si>
  <si>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</si>
  <si>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</si>
  <si>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</si>
  <si>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</si>
  <si>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</si>
  <si>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</si>
  <si>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</si>
  <si>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</si>
  <si>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</si>
  <si>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</si>
  <si>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</si>
  <si>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</si>
  <si>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</si>
  <si>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</si>
  <si>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</si>
  <si>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</si>
  <si>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</si>
  <si>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</si>
  <si>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</si>
  <si>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</si>
  <si>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</si>
  <si>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</si>
  <si>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</si>
  <si>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</si>
  <si>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</si>
  <si>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</si>
  <si>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</si>
  <si>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</si>
  <si>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</si>
  <si>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</si>
  <si>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</si>
  <si>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</si>
  <si>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</si>
  <si>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</si>
  <si>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</si>
  <si>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</si>
  <si>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</si>
  <si>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</si>
  <si>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</si>
  <si>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</si>
  <si>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</si>
  <si>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</si>
  <si>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</si>
  <si>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</si>
  <si>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</si>
  <si>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</si>
  <si>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</si>
  <si>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</si>
  <si>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</si>
  <si>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</si>
  <si>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</si>
  <si>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</si>
  <si>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</si>
  <si>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</si>
  <si>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</si>
  <si>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</si>
  <si>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</si>
  <si>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</si>
  <si>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</si>
  <si>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</si>
  <si>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</si>
  <si>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</si>
  <si>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</si>
  <si>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</si>
  <si>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</si>
  <si>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</si>
  <si>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</si>
  <si>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</si>
  <si>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</si>
  <si>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</si>
  <si>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</si>
  <si>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</si>
  <si>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</si>
  <si>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</si>
  <si>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</si>
  <si>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</si>
  <si>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</si>
  <si>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</si>
  <si>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</si>
  <si>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</si>
  <si>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</si>
  <si>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</si>
  <si>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</si>
  <si>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</si>
  <si>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</si>
  <si>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</si>
  <si>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</si>
  <si>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</si>
  <si>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</si>
  <si>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</si>
  <si>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</si>
  <si>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</si>
  <si>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</si>
  <si>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</si>
  <si>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</si>
  <si>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</si>
  <si>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</si>
  <si>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</si>
  <si>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</si>
  <si>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</si>
  <si>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</si>
  <si>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</si>
  <si>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</si>
  <si>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</si>
  <si>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</si>
  <si>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</si>
  <si>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</si>
  <si>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</si>
  <si>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</si>
  <si>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</si>
  <si>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</si>
  <si>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</si>
  <si>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</si>
  <si>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</si>
  <si>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</si>
  <si>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</si>
  <si>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</si>
  <si>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</si>
  <si>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</si>
  <si>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</si>
  <si>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</si>
  <si>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</si>
  <si>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</si>
  <si>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</si>
  <si>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</si>
  <si>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</si>
  <si>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</si>
  <si>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</si>
  <si>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</si>
  <si>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</si>
  <si>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</si>
  <si>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</si>
  <si>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</si>
  <si>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</si>
  <si>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</si>
  <si>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</si>
  <si>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</si>
  <si>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</si>
  <si>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</si>
  <si>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</si>
  <si>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</si>
  <si>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</si>
  <si>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</si>
  <si>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</si>
  <si>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</si>
  <si>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</si>
  <si>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</si>
  <si>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</si>
  <si>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</si>
  <si>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</si>
  <si>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</si>
  <si>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</si>
  <si>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</si>
  <si>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</si>
  <si>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</si>
  <si>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</si>
  <si>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</si>
  <si>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</si>
  <si>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</si>
  <si>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</si>
  <si>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</si>
  <si>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</si>
  <si>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</si>
  <si>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</si>
  <si>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</si>
  <si>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</si>
  <si>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</si>
  <si>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</si>
  <si>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</si>
  <si>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</si>
  <si>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</si>
  <si>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</si>
  <si>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</si>
  <si>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</si>
  <si>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</si>
  <si>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</si>
  <si>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</si>
  <si>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</si>
  <si>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</si>
  <si>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</si>
  <si>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</si>
  <si>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</si>
  <si>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</si>
  <si>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</si>
  <si>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</si>
  <si>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</si>
  <si>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</si>
  <si>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</si>
  <si>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</si>
  <si>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</si>
  <si>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</si>
  <si>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</si>
  <si>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</si>
  <si>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</si>
  <si>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</si>
  <si>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</si>
  <si>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</si>
  <si>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</si>
  <si>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</si>
  <si>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</si>
  <si>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</si>
  <si>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</si>
  <si>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</si>
  <si>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</si>
  <si>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</si>
  <si>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</si>
  <si>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</si>
  <si>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</si>
  <si>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</si>
  <si>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</si>
  <si>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</si>
  <si>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</si>
  <si>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</si>
  <si>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</si>
  <si>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</si>
  <si>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</si>
  <si>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</si>
  <si>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</si>
  <si>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</si>
  <si>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</si>
  <si>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</si>
  <si>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</si>
  <si>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</si>
  <si>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</si>
  <si>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</si>
  <si>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</si>
  <si>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</si>
  <si>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</si>
  <si>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</si>
  <si>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</si>
  <si>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</si>
  <si>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</si>
  <si>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</si>
  <si>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</si>
  <si>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</si>
  <si>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</si>
  <si>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</si>
  <si>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</si>
  <si>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</si>
  <si>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</si>
  <si>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</si>
  <si>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</si>
  <si>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</si>
  <si>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</si>
  <si>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</si>
  <si>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</si>
  <si>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</si>
  <si>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</si>
  <si>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</si>
  <si>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</si>
  <si>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</si>
  <si>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</si>
  <si>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</si>
  <si>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</si>
  <si>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</si>
  <si>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</si>
  <si>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</si>
  <si>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</si>
  <si>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</si>
  <si>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</si>
  <si>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</si>
  <si>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</si>
  <si>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</si>
  <si>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</si>
  <si>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</si>
  <si>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</si>
  <si>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</si>
  <si>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</si>
  <si>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</si>
  <si>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</si>
  <si>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</si>
  <si>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</si>
  <si>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</si>
  <si>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</si>
  <si>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</si>
  <si>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</si>
  <si>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</si>
  <si>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</si>
  <si>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</si>
  <si>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</si>
  <si>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</si>
  <si>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</si>
  <si>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</si>
  <si>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</si>
  <si>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</si>
  <si>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</si>
  <si>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</si>
  <si>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</si>
  <si>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</si>
  <si>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</si>
  <si>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</si>
  <si>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</si>
  <si>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</si>
  <si>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</si>
  <si>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</si>
  <si>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</si>
  <si>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</si>
  <si>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</si>
  <si>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</si>
  <si>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</si>
  <si>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</si>
  <si>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</si>
  <si>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</si>
  <si>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</si>
  <si>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</si>
  <si>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</si>
  <si>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</si>
  <si>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</si>
  <si>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</si>
  <si>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</si>
  <si>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</si>
  <si>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</si>
  <si>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</si>
  <si>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</si>
  <si>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</si>
  <si>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</si>
  <si>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</si>
  <si>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</si>
  <si>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</si>
  <si>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</si>
  <si>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</si>
  <si>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</si>
  <si>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</si>
  <si>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</si>
  <si>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</si>
  <si>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</si>
  <si>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</si>
  <si>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</si>
  <si>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</si>
  <si>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</si>
  <si>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</si>
  <si>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</si>
  <si>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</si>
  <si>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</si>
  <si>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</si>
  <si>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</si>
  <si>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</si>
  <si>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</si>
  <si>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</si>
  <si>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</si>
  <si>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</si>
  <si>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</si>
  <si>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</si>
  <si>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</si>
  <si>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</si>
  <si>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</si>
  <si>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</si>
  <si>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</si>
  <si>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</si>
  <si>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</si>
  <si>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</si>
  <si>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</si>
  <si>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</si>
  <si>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</si>
  <si>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</si>
  <si>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</si>
  <si>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</si>
  <si>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</si>
  <si>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</si>
  <si>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</si>
  <si>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</si>
  <si>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</si>
  <si>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</si>
  <si>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</si>
  <si>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</si>
  <si>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</si>
  <si>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</si>
  <si>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</si>
  <si>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</si>
  <si>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</si>
  <si>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</si>
  <si>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</si>
  <si>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</si>
  <si>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</si>
  <si>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</si>
  <si>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</si>
  <si>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</si>
  <si>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</si>
  <si>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</si>
  <si>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</si>
  <si>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</si>
  <si>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</si>
  <si>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</si>
  <si>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</si>
  <si>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</si>
  <si>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</si>
  <si>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</si>
  <si>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</si>
  <si>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</si>
  <si>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</si>
  <si>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</si>
  <si>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</si>
  <si>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</si>
  <si>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</si>
  <si>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</si>
  <si>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</si>
  <si>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</si>
  <si>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</si>
  <si>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</si>
  <si>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</si>
  <si>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</si>
  <si>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</si>
  <si>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</si>
  <si>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</si>
  <si>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</si>
  <si>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</si>
  <si>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</si>
  <si>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</si>
  <si>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</si>
  <si>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</si>
  <si>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</si>
  <si>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</si>
  <si>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</si>
  <si>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</si>
  <si>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</si>
  <si>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</si>
  <si>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</si>
  <si>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</si>
  <si>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</si>
  <si>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</si>
  <si>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</si>
  <si>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</si>
  <si>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</si>
  <si>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</si>
  <si>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</si>
  <si>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</si>
  <si>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</si>
  <si>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</si>
  <si>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</si>
  <si>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</si>
  <si>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</si>
  <si>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</si>
  <si>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</si>
  <si>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</si>
  <si>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</si>
  <si>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</si>
  <si>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</si>
  <si>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</si>
  <si>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</si>
  <si>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</si>
  <si>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</si>
  <si>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</si>
  <si>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</si>
  <si>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</si>
  <si>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</si>
  <si>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</si>
  <si>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</si>
  <si>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</si>
  <si>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</si>
  <si>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</si>
  <si>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</si>
  <si>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</si>
  <si>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</si>
  <si>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</si>
  <si>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</si>
  <si>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</si>
  <si>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</si>
  <si>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</si>
  <si>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</si>
  <si>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</si>
  <si>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</si>
  <si>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</si>
  <si>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</si>
  <si>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</si>
  <si>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</si>
  <si>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</si>
  <si>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</si>
  <si>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</si>
  <si>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</si>
  <si>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</si>
  <si>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</si>
  <si>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</si>
  <si>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</si>
  <si>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</si>
  <si>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</si>
  <si>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</si>
  <si>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</si>
  <si>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</si>
  <si>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</si>
  <si>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</si>
  <si>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</si>
  <si>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</si>
  <si>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</si>
  <si>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</si>
  <si>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</si>
  <si>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</si>
  <si>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</si>
  <si>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</si>
  <si>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</si>
  <si>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</si>
  <si>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</si>
  <si>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</si>
  <si>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</si>
  <si>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</si>
  <si>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</si>
  <si>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</si>
  <si>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</si>
  <si>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</si>
  <si>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</si>
  <si>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</si>
  <si>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</si>
  <si>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</si>
  <si>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</si>
  <si>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</si>
  <si>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</si>
  <si>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</si>
  <si>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</si>
  <si>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</si>
  <si>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</si>
  <si>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</si>
  <si>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</si>
  <si>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</si>
  <si>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</si>
  <si>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</si>
  <si>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</si>
  <si>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</si>
  <si>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</si>
  <si>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</si>
  <si>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</si>
  <si>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</si>
  <si>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</si>
  <si>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</si>
  <si>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</si>
  <si>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</si>
  <si>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</si>
  <si>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</si>
  <si>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</si>
  <si>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</si>
  <si>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</si>
  <si>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</si>
  <si>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</si>
  <si>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</si>
  <si>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</si>
  <si>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</si>
  <si>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</si>
  <si>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</si>
  <si>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</si>
  <si>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</si>
  <si>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</si>
  <si>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</si>
  <si>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</si>
  <si>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</si>
  <si>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</si>
  <si>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</si>
  <si>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</si>
  <si>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</si>
  <si>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</si>
  <si>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</si>
  <si>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</si>
  <si>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</si>
  <si>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</si>
  <si>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</si>
  <si>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</si>
  <si>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</si>
  <si>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</si>
  <si>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</si>
  <si>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</si>
  <si>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</si>
  <si>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</si>
  <si>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</si>
  <si>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</si>
  <si>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</si>
  <si>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</si>
  <si>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</si>
  <si>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</si>
  <si>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</si>
  <si>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</si>
  <si>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</si>
  <si>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</si>
  <si>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</si>
  <si>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</si>
  <si>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</si>
  <si>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</si>
  <si>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</si>
  <si>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</si>
  <si>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</si>
  <si>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</si>
  <si>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</si>
  <si>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</si>
  <si>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</si>
  <si>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</si>
  <si>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</si>
  <si>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</si>
  <si>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</si>
  <si>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</si>
  <si>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</si>
  <si>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</si>
  <si>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</si>
  <si>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</si>
  <si>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</si>
  <si>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</si>
  <si>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</si>
  <si>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</si>
  <si>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</si>
  <si>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</si>
  <si>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</si>
  <si>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</si>
  <si>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</si>
  <si>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</si>
  <si>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</si>
  <si>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</si>
  <si>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</si>
  <si>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</si>
  <si>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</si>
  <si>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</si>
  <si>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</si>
  <si>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</si>
  <si>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</si>
  <si>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</si>
  <si>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</si>
  <si>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</si>
  <si>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</si>
  <si>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</si>
  <si>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</si>
  <si>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</si>
  <si>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</si>
  <si>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</si>
  <si>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</si>
  <si>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</si>
  <si>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</si>
  <si>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</si>
  <si>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</si>
  <si>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</si>
  <si>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</si>
  <si>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</si>
  <si>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</si>
  <si>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</si>
  <si>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</si>
  <si>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</si>
  <si>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</si>
  <si>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</si>
  <si>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</si>
  <si>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</si>
  <si>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</si>
  <si>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</si>
  <si>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</si>
  <si>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</si>
  <si>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</si>
  <si>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</si>
  <si>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</si>
  <si>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</si>
  <si>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</si>
  <si>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</si>
  <si>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</si>
  <si>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</si>
  <si>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</si>
  <si>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</si>
  <si>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</si>
  <si>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</si>
  <si>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</si>
  <si>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</si>
  <si>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</si>
  <si>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</si>
  <si>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</si>
  <si>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</si>
  <si>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</si>
  <si>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</si>
  <si>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</si>
  <si>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</si>
  <si>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</si>
  <si>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</si>
  <si>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</si>
  <si>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</si>
  <si>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</si>
  <si>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</si>
  <si>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</si>
  <si>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</si>
  <si>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</si>
  <si>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</si>
  <si>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</si>
  <si>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</si>
  <si>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</si>
  <si>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</si>
  <si>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</si>
  <si>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</si>
  <si>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</si>
  <si>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</si>
  <si>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</si>
  <si>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</si>
  <si>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</si>
  <si>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</si>
  <si>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</si>
  <si>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</si>
  <si>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</si>
  <si>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</si>
  <si>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</si>
  <si>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</si>
  <si>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</si>
  <si>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</si>
  <si>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</si>
  <si>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</si>
  <si>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</si>
  <si>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</si>
  <si>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</si>
  <si>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</si>
  <si>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</si>
  <si>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</si>
  <si>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</si>
  <si>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</si>
  <si>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</si>
  <si>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</si>
  <si>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</si>
  <si>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</si>
  <si>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</si>
  <si>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</si>
  <si>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</si>
  <si>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</si>
  <si>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</si>
  <si>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</si>
  <si>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</si>
  <si>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</si>
  <si>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</si>
  <si>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</si>
  <si>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</si>
  <si>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</si>
  <si>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</si>
  <si>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</si>
  <si>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</si>
  <si>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</si>
  <si>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</si>
  <si>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</si>
  <si>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</si>
  <si>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</si>
  <si>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</si>
  <si>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</si>
  <si>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</si>
  <si>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</si>
  <si>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</si>
  <si>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</si>
  <si>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</si>
  <si>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</si>
  <si>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</si>
  <si>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</si>
  <si>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</si>
  <si>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</si>
  <si>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</si>
  <si>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</si>
  <si>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</si>
  <si>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</si>
  <si>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</si>
  <si>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</si>
  <si>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</si>
  <si>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</si>
  <si>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</si>
  <si>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</si>
  <si>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</si>
  <si>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</si>
  <si>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</si>
  <si>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</si>
  <si>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</si>
  <si>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</si>
  <si>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</si>
  <si>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</si>
  <si>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</si>
  <si>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</si>
  <si>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</si>
  <si>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</si>
  <si>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</si>
  <si>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</si>
  <si>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</si>
  <si>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</si>
  <si>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</si>
  <si>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</si>
  <si>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</si>
  <si>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</si>
  <si>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</si>
  <si>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</si>
  <si>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</si>
  <si>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</si>
  <si>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</si>
  <si>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</si>
  <si>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</si>
  <si>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</si>
  <si>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</si>
  <si>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</si>
  <si>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</si>
  <si>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</si>
  <si>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</si>
  <si>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</si>
  <si>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</si>
  <si>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</si>
  <si>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</si>
  <si>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</si>
  <si>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</si>
  <si>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</si>
  <si>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</si>
  <si>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</si>
  <si>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</si>
  <si>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</si>
  <si>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</si>
  <si>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</si>
  <si>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</si>
  <si>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</si>
  <si>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</si>
  <si>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</si>
  <si>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</si>
  <si>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</si>
  <si>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</si>
  <si>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</si>
  <si>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</si>
  <si>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</si>
  <si>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</si>
  <si>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</si>
  <si>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</si>
  <si>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</si>
  <si>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</si>
  <si>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</si>
  <si>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</si>
  <si>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</si>
  <si>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</si>
  <si>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</si>
  <si>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</si>
  <si>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</si>
  <si>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</si>
  <si>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</si>
  <si>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</si>
  <si>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</si>
  <si>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</si>
  <si>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</si>
  <si>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</si>
  <si>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</si>
  <si>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</si>
  <si>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</si>
  <si>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</si>
  <si>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</si>
  <si>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</si>
  <si>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</si>
  <si>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</si>
  <si>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</si>
  <si>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</si>
  <si>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</si>
  <si>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</si>
  <si>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</si>
  <si>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</si>
  <si>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</si>
  <si>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</si>
  <si>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</si>
  <si>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</si>
  <si>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</si>
  <si>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</si>
  <si>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</si>
  <si>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</si>
  <si>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</si>
  <si>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</si>
  <si>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</si>
  <si>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</si>
  <si>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</si>
  <si>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</si>
  <si>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</si>
  <si>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</si>
  <si>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</si>
  <si>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</si>
  <si>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</si>
  <si>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</si>
  <si>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</si>
  <si>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</si>
  <si>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</si>
  <si>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</si>
  <si>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</si>
  <si>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</si>
  <si>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</si>
  <si>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</si>
  <si>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</si>
  <si>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</si>
  <si>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</si>
  <si>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</si>
  <si>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</si>
  <si>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</si>
  <si>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</si>
  <si>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</si>
  <si>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</si>
  <si>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</si>
  <si>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</si>
  <si>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</si>
  <si>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</si>
  <si>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</si>
  <si>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</si>
  <si>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</si>
  <si>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</si>
  <si>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</si>
  <si>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</si>
  <si>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</si>
  <si>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</si>
  <si>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</si>
  <si>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</si>
  <si>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</si>
  <si>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</si>
  <si>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</si>
  <si>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</si>
  <si>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</si>
  <si>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</si>
  <si>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</si>
  <si>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</si>
  <si>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</si>
  <si>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</si>
  <si>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</si>
  <si>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</si>
  <si>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</si>
  <si>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</si>
  <si>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</si>
  <si>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</si>
  <si>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</si>
  <si>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</si>
  <si>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</si>
  <si>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</si>
  <si>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</si>
  <si>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</si>
  <si>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</si>
  <si>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</si>
  <si>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</si>
  <si>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</si>
  <si>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</si>
  <si>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</si>
  <si>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</si>
  <si>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</si>
  <si>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</si>
  <si>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</si>
  <si>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</si>
  <si>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</si>
  <si>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</si>
  <si>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</si>
  <si>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</si>
  <si>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</si>
  <si>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</si>
  <si>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</si>
  <si>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</si>
  <si>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</si>
  <si>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</si>
  <si>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</si>
  <si>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</si>
  <si>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</si>
  <si>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</si>
  <si>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</si>
  <si>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</si>
  <si>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</si>
  <si>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</si>
  <si>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</si>
  <si>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</si>
  <si>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</si>
  <si>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</si>
  <si>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</si>
  <si>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</si>
  <si>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</si>
  <si>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</si>
  <si>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</si>
  <si>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</si>
  <si>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</si>
  <si>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</si>
  <si>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</si>
  <si>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</si>
  <si>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</si>
  <si>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</si>
  <si>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</si>
  <si>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</si>
  <si>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</si>
  <si>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</si>
  <si>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</si>
  <si>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</si>
  <si>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</si>
  <si>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</si>
  <si>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</si>
  <si>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</si>
  <si>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</si>
  <si>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</si>
  <si>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</si>
  <si>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</si>
  <si>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</si>
  <si>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</si>
  <si>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</si>
  <si>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</si>
  <si>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</si>
  <si>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</si>
  <si>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</si>
  <si>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</si>
  <si>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</si>
  <si>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</si>
  <si>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</si>
  <si>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</si>
  <si>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</si>
  <si>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</si>
  <si>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</si>
  <si>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</si>
  <si>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</si>
  <si>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</si>
  <si>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</si>
  <si>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</si>
  <si>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</si>
  <si>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</si>
  <si>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</si>
  <si>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</si>
  <si>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</si>
  <si>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</si>
  <si>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</si>
  <si>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</si>
  <si>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</si>
  <si>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</si>
  <si>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</si>
  <si>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</si>
  <si>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</si>
  <si>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</si>
  <si>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</si>
  <si>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</si>
  <si>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</si>
  <si>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</si>
  <si>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</si>
  <si>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</si>
  <si>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</si>
  <si>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</si>
  <si>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</si>
  <si>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</si>
  <si>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</si>
  <si>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</si>
  <si>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</si>
  <si>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</si>
  <si>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</si>
  <si>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</si>
  <si>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</si>
  <si>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</si>
  <si>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</si>
  <si>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</si>
  <si>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</si>
  <si>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</si>
  <si>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</si>
  <si>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</si>
  <si>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</si>
  <si>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</si>
  <si>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</si>
  <si>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</si>
  <si>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</si>
  <si>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</si>
  <si>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</si>
  <si>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</si>
  <si>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</si>
  <si>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</si>
  <si>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</si>
  <si>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</si>
  <si>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</si>
  <si>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</si>
  <si>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</si>
  <si>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</si>
  <si>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</si>
  <si>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</si>
  <si>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</si>
  <si>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</si>
  <si>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</si>
  <si>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</si>
  <si>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</si>
  <si>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</si>
  <si>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</si>
  <si>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</si>
  <si>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</si>
  <si>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</si>
  <si>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</si>
  <si>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</si>
  <si>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</si>
  <si>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</si>
  <si>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</si>
  <si>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</si>
  <si>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</si>
  <si>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</si>
  <si>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</si>
  <si>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</si>
  <si>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</si>
  <si>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</si>
  <si>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</si>
  <si>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</si>
  <si>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</si>
  <si>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</si>
  <si>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</si>
  <si>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</si>
  <si>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</si>
  <si>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</si>
  <si>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</si>
  <si>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</si>
  <si>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</si>
  <si>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</si>
  <si>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</si>
  <si>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</si>
  <si>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</si>
  <si>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</si>
  <si>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</si>
  <si>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</si>
  <si>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</si>
  <si>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</si>
  <si>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</si>
  <si>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</si>
  <si>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</si>
  <si>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</si>
  <si>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</si>
  <si>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</si>
  <si>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</si>
  <si>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</si>
  <si>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</si>
  <si>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</si>
  <si>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</si>
  <si>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</si>
  <si>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</si>
  <si>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</si>
  <si>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</si>
  <si>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</si>
  <si>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</si>
  <si>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</si>
  <si>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</si>
  <si>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</si>
  <si>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</si>
  <si>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</si>
  <si>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</si>
  <si>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</si>
  <si>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</si>
  <si>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</si>
  <si>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</si>
  <si>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</si>
  <si>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</si>
  <si>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</si>
  <si>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</si>
  <si>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</si>
  <si>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</si>
  <si>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</si>
  <si>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</si>
  <si>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</si>
  <si>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</si>
  <si>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</si>
  <si>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</si>
  <si>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</si>
  <si>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</si>
  <si>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</si>
  <si>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</si>
  <si>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</si>
  <si>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</si>
  <si>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</si>
  <si>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</si>
  <si>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</si>
  <si>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</si>
  <si>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</si>
  <si>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</si>
  <si>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</si>
  <si>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</si>
  <si>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</si>
  <si>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</si>
  <si>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</si>
  <si>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</si>
  <si>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</si>
  <si>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</si>
  <si>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</si>
  <si>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</si>
  <si>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</si>
  <si>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</si>
  <si>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</si>
  <si>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</si>
  <si>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</si>
  <si>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</si>
  <si>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</si>
  <si>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</si>
  <si>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</si>
  <si>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</si>
  <si>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</si>
  <si>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</si>
  <si>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</si>
  <si>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</si>
  <si>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</si>
  <si>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</si>
  <si>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</si>
  <si>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</si>
  <si>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</si>
  <si>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</si>
  <si>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</si>
  <si>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</si>
  <si>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</si>
  <si>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</si>
  <si>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</si>
  <si>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</si>
  <si>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</si>
  <si>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</si>
  <si>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</si>
  <si>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</si>
  <si>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</si>
  <si>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</si>
  <si>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</si>
  <si>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</si>
  <si>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</si>
  <si>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</si>
  <si>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</si>
  <si>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</si>
  <si>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</si>
  <si>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</si>
  <si>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</si>
  <si>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</si>
  <si>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</si>
  <si>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</si>
  <si>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</si>
  <si>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</si>
  <si>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</si>
  <si>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</si>
  <si>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</si>
  <si>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</si>
  <si>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</si>
  <si>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</si>
  <si>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</si>
  <si>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</si>
  <si>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</si>
  <si>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</si>
  <si>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</si>
  <si>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</si>
  <si>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</si>
  <si>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</si>
  <si>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</si>
  <si>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</si>
  <si>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</si>
  <si>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</si>
  <si>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</si>
  <si>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</si>
  <si>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</si>
  <si>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</si>
  <si>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</si>
  <si>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</si>
  <si>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</si>
  <si>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</si>
  <si>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</si>
  <si>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</si>
  <si>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</si>
  <si>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</si>
  <si>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</si>
  <si>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</si>
  <si>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</si>
  <si>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</si>
  <si>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</si>
  <si>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</si>
  <si>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</si>
  <si>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</si>
  <si>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</si>
  <si>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</si>
  <si>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</si>
  <si>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</si>
  <si>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</si>
  <si>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</si>
  <si>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</si>
  <si>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</si>
  <si>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</si>
  <si>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</si>
  <si>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</si>
  <si>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</si>
  <si>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</si>
  <si>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</si>
  <si>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</si>
  <si>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</si>
  <si>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</si>
  <si>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</si>
  <si>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</si>
  <si>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</si>
  <si>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</si>
  <si>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</si>
  <si>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</si>
  <si>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</si>
  <si>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</si>
  <si>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</si>
  <si>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</si>
  <si>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</si>
  <si>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</si>
  <si>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</si>
  <si>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</si>
  <si>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</si>
  <si>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</si>
  <si>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</si>
  <si>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</si>
  <si>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</si>
  <si>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</si>
  <si>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</si>
  <si>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</si>
  <si>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</si>
  <si>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</si>
  <si>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</si>
  <si>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</si>
  <si>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</si>
  <si>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</si>
  <si>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</si>
  <si>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</si>
  <si>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</si>
  <si>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</si>
  <si>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</si>
  <si>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</si>
  <si>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</si>
  <si>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</si>
  <si>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</si>
  <si>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</si>
  <si>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</si>
  <si>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</si>
  <si>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</si>
  <si>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</si>
  <si>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</si>
  <si>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</si>
  <si>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</si>
  <si>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</si>
  <si>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</si>
  <si>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</si>
  <si>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</si>
  <si>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</si>
  <si>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</si>
  <si>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</si>
  <si>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</si>
  <si>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</si>
  <si>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</si>
  <si>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</si>
  <si>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</si>
  <si>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</si>
  <si>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</si>
  <si>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</si>
  <si>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</si>
  <si>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</si>
  <si>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</si>
  <si>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</si>
  <si>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</si>
  <si>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</si>
  <si>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</si>
  <si>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</si>
  <si>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</si>
  <si>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</si>
  <si>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</si>
  <si>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</si>
  <si>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</si>
  <si>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</si>
  <si>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</si>
  <si>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</si>
  <si>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</si>
  <si>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</si>
  <si>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</si>
  <si>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</si>
  <si>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</si>
  <si>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</si>
  <si>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</si>
  <si>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</si>
  <si>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</si>
  <si>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</si>
  <si>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</si>
  <si>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</si>
  <si>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</si>
  <si>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</si>
  <si>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</si>
  <si>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</si>
  <si>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</si>
  <si>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</si>
  <si>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</si>
  <si>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</si>
  <si>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</si>
  <si>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</si>
  <si>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</si>
  <si>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</si>
  <si>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</si>
  <si>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</si>
  <si>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</si>
  <si>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</si>
  <si>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</si>
  <si>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</si>
  <si>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</si>
  <si>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</si>
  <si>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</si>
  <si>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</si>
  <si>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</si>
  <si>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</si>
  <si>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</si>
  <si>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</si>
  <si>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</si>
  <si>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</si>
  <si>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</si>
  <si>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</si>
  <si>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</si>
  <si>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</si>
  <si>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</si>
  <si>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</si>
  <si>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</si>
  <si>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</si>
  <si>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</si>
  <si>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</si>
  <si>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</si>
  <si>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</si>
  <si>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</si>
  <si>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</si>
  <si>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</si>
  <si>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</si>
  <si>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</si>
  <si>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</si>
  <si>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</si>
  <si>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</si>
  <si>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</si>
  <si>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</si>
  <si>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</si>
  <si>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</si>
  <si>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</si>
  <si>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</si>
  <si>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</si>
  <si>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</si>
  <si>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</si>
  <si>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</si>
  <si>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</si>
  <si>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</si>
  <si>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</si>
  <si>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</si>
  <si>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</si>
  <si>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</si>
  <si>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</si>
  <si>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</si>
  <si>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</si>
  <si>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</si>
  <si>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</si>
  <si>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</si>
  <si>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</si>
  <si>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</si>
  <si>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</si>
  <si>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</si>
  <si>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</si>
  <si>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</si>
  <si>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</si>
  <si>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</si>
  <si>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</si>
  <si>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</si>
  <si>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</si>
  <si>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</si>
  <si>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</si>
  <si>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</si>
  <si>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</si>
  <si>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</si>
  <si>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</si>
  <si>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</si>
  <si>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</si>
  <si>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</si>
  <si>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</si>
  <si>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</si>
  <si>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</si>
  <si>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</si>
  <si>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</si>
  <si>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</si>
  <si>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</si>
  <si>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</si>
  <si>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</si>
  <si>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</si>
  <si>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</si>
  <si>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</si>
  <si>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</si>
  <si>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</si>
  <si>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</si>
  <si>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</si>
  <si>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</si>
  <si>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</si>
  <si>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</si>
  <si>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</si>
  <si>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</si>
  <si>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</si>
  <si>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</si>
  <si>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</si>
  <si>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</si>
  <si>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</si>
  <si>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</si>
  <si>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</si>
  <si>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</si>
  <si>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</si>
  <si>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</si>
  <si>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</si>
  <si>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</si>
  <si>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</si>
  <si>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</si>
  <si>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</si>
  <si>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</si>
  <si>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</si>
  <si>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</si>
  <si>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</si>
  <si>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</si>
  <si>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</si>
  <si>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</si>
  <si>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</si>
  <si>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</si>
  <si>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</si>
  <si>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</si>
  <si>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</si>
  <si>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</si>
  <si>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</si>
  <si>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</si>
  <si>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</si>
  <si>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</si>
  <si>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</si>
  <si>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</si>
  <si>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</si>
  <si>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</si>
  <si>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</si>
  <si>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</si>
  <si>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</si>
  <si>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</si>
  <si>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</si>
  <si>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</si>
  <si>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</si>
  <si>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</si>
  <si>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</si>
  <si>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</si>
  <si>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</si>
  <si>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</si>
  <si>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</si>
  <si>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</si>
  <si>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</si>
  <si>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</si>
  <si>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</si>
  <si>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</si>
  <si>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</si>
  <si>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</si>
  <si>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</si>
  <si>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</si>
  <si>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</si>
  <si>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</si>
  <si>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</si>
  <si>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</si>
  <si>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</si>
  <si>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</si>
  <si>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</si>
  <si>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</si>
  <si>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</si>
  <si>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</si>
  <si>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</si>
  <si>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</si>
  <si>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</si>
  <si>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</si>
  <si>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</si>
  <si>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</si>
  <si>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</si>
  <si>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</si>
  <si>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</si>
  <si>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</si>
  <si>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</si>
  <si>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</si>
  <si>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</si>
  <si>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</si>
  <si>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</si>
  <si>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</si>
  <si>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</si>
  <si>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</si>
  <si>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</si>
  <si>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</si>
  <si>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</si>
  <si>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</si>
  <si>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</si>
  <si>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</si>
  <si>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</si>
  <si>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</si>
  <si>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</si>
  <si>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</si>
  <si>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</si>
  <si>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</si>
  <si>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</si>
  <si>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</si>
  <si>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</si>
  <si>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</si>
  <si>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</si>
  <si>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</si>
  <si>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</si>
  <si>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</si>
  <si>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</si>
  <si>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</si>
  <si>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</si>
  <si>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</si>
  <si>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</si>
  <si>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</si>
  <si>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</si>
  <si>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</si>
  <si>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</si>
  <si>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</si>
  <si>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</si>
  <si>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</si>
  <si>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</si>
  <si>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</si>
  <si>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</si>
  <si>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</si>
  <si>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</si>
  <si>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</si>
  <si>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</si>
  <si>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</si>
  <si>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</si>
  <si>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</si>
  <si>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</si>
  <si>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</si>
  <si>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</si>
  <si>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</si>
  <si>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</si>
  <si>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</si>
  <si>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</si>
  <si>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</si>
  <si>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</si>
  <si>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</si>
  <si>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</si>
  <si>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</si>
  <si>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</si>
  <si>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</si>
  <si>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</si>
  <si>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</si>
  <si>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</si>
  <si>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</si>
  <si>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</si>
  <si>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</si>
  <si>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</si>
  <si>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</si>
  <si>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</si>
  <si>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</si>
  <si>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</si>
  <si>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</si>
  <si>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</si>
  <si>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</si>
  <si>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</si>
  <si>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</si>
  <si>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</si>
  <si>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</si>
  <si>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</si>
  <si>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</si>
  <si>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</si>
  <si>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</si>
  <si>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</si>
  <si>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</si>
  <si>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</si>
  <si>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</si>
  <si>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</si>
  <si>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</si>
  <si>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</si>
  <si>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</si>
  <si>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</si>
  <si>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</si>
  <si>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</si>
  <si>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</si>
  <si>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</si>
  <si>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</si>
  <si>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</si>
  <si>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</si>
  <si>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</si>
  <si>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</si>
  <si>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</si>
  <si>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</si>
  <si>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</si>
  <si>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</si>
  <si>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</si>
  <si>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</si>
  <si>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</si>
  <si>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</si>
  <si>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</si>
  <si>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</si>
  <si>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</si>
  <si>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</si>
  <si>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</si>
  <si>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</si>
  <si>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</si>
  <si>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</si>
  <si>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</si>
  <si>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</si>
  <si>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</si>
  <si>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</si>
  <si>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</si>
  <si>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</si>
  <si>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</si>
  <si>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</si>
  <si>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</si>
  <si>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</si>
  <si>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</si>
  <si>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</si>
  <si>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</si>
  <si>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</si>
  <si>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</si>
  <si>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</si>
  <si>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</si>
  <si>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</si>
  <si>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</si>
  <si>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</si>
  <si>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</si>
  <si>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</si>
  <si>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</si>
  <si>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</si>
  <si>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</si>
  <si>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</si>
  <si>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</si>
  <si>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</si>
  <si>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</si>
  <si>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</si>
  <si>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</si>
  <si>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</si>
  <si>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</si>
  <si>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</si>
  <si>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</si>
  <si>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</si>
  <si>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</si>
  <si>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</si>
  <si>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</si>
  <si>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</si>
  <si>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</si>
  <si>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</si>
  <si>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</si>
  <si>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</si>
  <si>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</si>
  <si>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</si>
  <si>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</si>
  <si>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</si>
  <si>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</si>
  <si>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</si>
  <si>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</si>
  <si>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</si>
  <si>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</si>
  <si>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</si>
  <si>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</si>
  <si>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</si>
  <si>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</si>
  <si>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</si>
  <si>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</si>
  <si>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</si>
  <si>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</si>
  <si>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</si>
  <si>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</si>
  <si>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</si>
  <si>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</si>
  <si>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</si>
  <si>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</si>
  <si>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</si>
  <si>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</si>
  <si>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</si>
  <si>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</si>
  <si>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</si>
  <si>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</si>
  <si>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</si>
  <si>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</si>
  <si>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</si>
  <si>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</si>
  <si>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</si>
  <si>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</si>
  <si>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</si>
  <si>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</si>
  <si>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</si>
  <si>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</si>
  <si>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</si>
  <si>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</si>
  <si>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</si>
  <si>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</si>
  <si>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</si>
  <si>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</si>
  <si>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</si>
  <si>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</si>
  <si>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</si>
  <si>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</si>
  <si>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</si>
  <si>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</si>
  <si>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</si>
  <si>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</si>
  <si>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</si>
  <si>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</si>
  <si>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</si>
  <si>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</si>
  <si>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</si>
  <si>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</si>
  <si>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</si>
  <si>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</si>
  <si>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</si>
  <si>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</si>
  <si>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</si>
  <si>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</si>
  <si>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</si>
  <si>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</si>
  <si>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</si>
  <si>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</si>
  <si>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</si>
  <si>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</si>
  <si>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</si>
  <si>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</si>
  <si>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</si>
  <si>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</si>
  <si>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</si>
  <si>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</si>
  <si>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</si>
  <si>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</si>
  <si>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</si>
  <si>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</si>
  <si>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</si>
  <si>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</si>
  <si>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</si>
  <si>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</si>
  <si>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</si>
  <si>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</si>
  <si>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</si>
  <si>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</si>
  <si>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</si>
  <si>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</si>
  <si>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</si>
  <si>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</si>
  <si>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</si>
  <si>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</si>
  <si>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</si>
  <si>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</si>
  <si>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</si>
  <si>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</si>
  <si>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</si>
  <si>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</si>
  <si>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</si>
  <si>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</si>
  <si>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</si>
  <si>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</si>
  <si>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</si>
  <si>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</si>
  <si>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</si>
  <si>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</si>
  <si>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</si>
  <si>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</si>
  <si>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</si>
  <si>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</si>
  <si>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</si>
  <si>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</si>
  <si>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</si>
  <si>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</si>
  <si>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</si>
  <si>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</si>
  <si>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</si>
  <si>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</si>
  <si>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</si>
  <si>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</si>
  <si>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</si>
  <si>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</si>
  <si>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</si>
  <si>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</si>
  <si>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</si>
  <si>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</si>
  <si>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</si>
  <si>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</si>
  <si>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</si>
  <si>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</si>
  <si>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</si>
  <si>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</si>
  <si>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</si>
  <si>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</si>
  <si>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</si>
  <si>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</si>
  <si>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</si>
  <si>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</si>
  <si>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</si>
  <si>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</si>
  <si>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</si>
  <si>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</si>
  <si>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</si>
  <si>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</si>
  <si>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</si>
  <si>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</si>
  <si>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</si>
  <si>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</si>
  <si>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</si>
  <si>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</si>
  <si>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</si>
  <si>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</si>
  <si>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</si>
  <si>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</si>
  <si>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</si>
  <si>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</si>
  <si>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</si>
  <si>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</si>
  <si>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</si>
  <si>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</si>
  <si>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</si>
  <si>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</si>
  <si>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</si>
  <si>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</si>
  <si>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</si>
  <si>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</si>
  <si>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</si>
  <si>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</si>
  <si>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</si>
  <si>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</si>
  <si>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</si>
  <si>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</si>
  <si>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</si>
  <si>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</si>
  <si>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</si>
  <si>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</si>
  <si>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</si>
  <si>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</si>
  <si>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</si>
  <si>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</si>
  <si>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</si>
  <si>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</si>
  <si>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</si>
  <si>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</si>
  <si>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</si>
  <si>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</si>
  <si>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</si>
  <si>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</si>
  <si>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</si>
  <si>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</si>
  <si>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</si>
  <si>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</si>
  <si>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</si>
  <si>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</si>
  <si>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</si>
  <si>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</si>
  <si>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</si>
  <si>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</si>
  <si>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</si>
  <si>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</si>
  <si>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</si>
  <si>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</si>
  <si>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</si>
  <si>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</si>
  <si>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</si>
  <si>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</si>
  <si>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</si>
  <si>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</si>
  <si>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</si>
  <si>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</si>
  <si>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</si>
  <si>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</si>
  <si>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</si>
  <si>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</si>
  <si>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</si>
  <si>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</si>
  <si>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</si>
  <si>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</si>
  <si>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</si>
  <si>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</si>
  <si>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</si>
  <si>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</si>
  <si>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</si>
  <si>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</si>
  <si>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</si>
  <si>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</si>
  <si>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</si>
  <si>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</si>
  <si>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</si>
  <si>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</si>
  <si>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</si>
  <si>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</si>
  <si>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</si>
  <si>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</si>
  <si>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</si>
  <si>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</si>
  <si>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</si>
  <si>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</si>
  <si>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</si>
  <si>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</si>
  <si>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</si>
  <si>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</si>
  <si>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</si>
  <si>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</si>
  <si>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</si>
  <si>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</si>
  <si>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</si>
  <si>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</si>
  <si>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</si>
  <si>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</si>
  <si>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</si>
  <si>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</si>
  <si>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</si>
  <si>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</si>
  <si>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</si>
  <si>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</si>
  <si>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</si>
  <si>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</si>
  <si>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</si>
  <si>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</si>
  <si>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</si>
  <si>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</si>
  <si>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</si>
  <si>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</si>
  <si>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</si>
  <si>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</si>
  <si>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</si>
  <si>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</si>
  <si>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</si>
  <si>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</si>
  <si>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</si>
  <si>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</si>
  <si>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</si>
  <si>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</si>
  <si>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</si>
  <si>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</si>
  <si>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</si>
  <si>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</si>
  <si>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</si>
  <si>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</si>
  <si>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</si>
  <si>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</si>
  <si>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</si>
  <si>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</si>
  <si>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</si>
  <si>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</si>
  <si>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</si>
  <si>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</si>
  <si>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</si>
  <si>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</si>
  <si>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</si>
  <si>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</si>
  <si>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</si>
  <si>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</si>
  <si>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</si>
  <si>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</si>
  <si>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</si>
  <si>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</si>
  <si>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</si>
  <si>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</si>
  <si>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</si>
  <si>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</si>
  <si>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</si>
  <si>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</si>
  <si>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</si>
  <si>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</si>
  <si>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</si>
  <si>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</si>
  <si>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</si>
  <si>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</si>
  <si>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</si>
  <si>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</si>
  <si>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</si>
  <si>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</si>
  <si>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</si>
  <si>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</si>
  <si>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</si>
  <si>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</si>
  <si>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</si>
  <si>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</si>
  <si>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</si>
  <si>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</si>
  <si>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</si>
  <si>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</si>
  <si>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</si>
  <si>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</si>
  <si>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</si>
  <si>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</si>
  <si>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</si>
  <si>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</si>
  <si>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</si>
  <si>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</si>
  <si>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</si>
  <si>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</si>
  <si>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</si>
  <si>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</si>
  <si>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</si>
  <si>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</si>
  <si>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</si>
  <si>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</si>
  <si>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</si>
  <si>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</si>
  <si>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</si>
  <si>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</si>
  <si>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</si>
  <si>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</si>
  <si>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</si>
  <si>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</si>
  <si>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</si>
  <si>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</si>
  <si>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</si>
  <si>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</si>
  <si>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</si>
  <si>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</si>
  <si>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</si>
  <si>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</si>
  <si>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</si>
  <si>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</si>
  <si>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</si>
  <si>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</si>
  <si>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</si>
  <si>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</si>
  <si>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</si>
  <si>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</si>
  <si>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</si>
  <si>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</si>
  <si>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</si>
  <si>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</si>
  <si>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</si>
  <si>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</si>
  <si>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</si>
  <si>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</si>
  <si>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</si>
  <si>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</si>
  <si>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</si>
  <si>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</si>
  <si>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</si>
  <si>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</si>
  <si>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</si>
  <si>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</si>
  <si>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</si>
  <si>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</si>
  <si>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</si>
  <si>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</si>
  <si>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</si>
  <si>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</si>
  <si>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</si>
  <si>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</si>
  <si>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</si>
  <si>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</si>
  <si>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</si>
  <si>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</si>
  <si>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</si>
  <si>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</si>
  <si>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</si>
  <si>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</si>
  <si>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</si>
  <si>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</si>
  <si>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</si>
  <si>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</si>
  <si>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</si>
  <si>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</si>
  <si>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</si>
  <si>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</si>
  <si>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</si>
  <si>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</si>
  <si>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</si>
  <si>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</si>
  <si>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</si>
  <si>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</si>
  <si>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</si>
  <si>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</si>
  <si>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</si>
  <si>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</si>
  <si>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</si>
  <si>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</si>
  <si>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</si>
  <si>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</si>
  <si>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</si>
  <si>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</si>
  <si>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</si>
  <si>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</si>
  <si>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</si>
  <si>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</si>
  <si>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</si>
  <si>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</si>
  <si>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</si>
  <si>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</si>
  <si>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</si>
  <si>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</si>
  <si>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</si>
  <si>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</si>
  <si>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</si>
  <si>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</si>
  <si>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</si>
  <si>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</si>
  <si>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</si>
  <si>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</si>
  <si>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</si>
  <si>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</si>
  <si>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</si>
  <si>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</si>
  <si>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</si>
  <si>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</si>
  <si>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</si>
  <si>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</si>
  <si>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</si>
  <si>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</si>
  <si>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</si>
  <si>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</si>
  <si>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</si>
  <si>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</si>
  <si>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</si>
  <si>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</si>
  <si>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</si>
  <si>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</si>
  <si>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</si>
  <si>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</si>
  <si>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</si>
  <si>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</si>
  <si>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</si>
  <si>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</si>
  <si>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</si>
  <si>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</si>
  <si>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</si>
  <si>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</si>
  <si>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</si>
  <si>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</si>
  <si>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</si>
  <si>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</si>
  <si>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</si>
  <si>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</si>
  <si>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</si>
  <si>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</si>
  <si>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</si>
  <si>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</si>
  <si>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</si>
  <si>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</si>
  <si>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</si>
  <si>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</si>
  <si>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</si>
  <si>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</si>
  <si>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</si>
  <si>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</si>
  <si>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</si>
  <si>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</si>
  <si>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</si>
  <si>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</si>
  <si>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</si>
  <si>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</si>
  <si>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</si>
  <si>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</si>
  <si>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</si>
  <si>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</si>
  <si>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</si>
  <si>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</si>
  <si>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</si>
  <si>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</si>
  <si>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</si>
  <si>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</si>
  <si>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</si>
  <si>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</si>
  <si>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</si>
  <si>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</si>
  <si>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</si>
  <si>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</si>
  <si>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</si>
  <si>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</si>
  <si>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</si>
  <si>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</si>
  <si>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</si>
  <si>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</si>
  <si>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</si>
  <si>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</si>
  <si>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</si>
  <si>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</si>
  <si>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</si>
  <si>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</si>
  <si>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</si>
  <si>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</si>
  <si>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</si>
  <si>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</si>
  <si>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</si>
  <si>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</si>
  <si>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</si>
  <si>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</si>
  <si>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</si>
  <si>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</si>
  <si>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</si>
  <si>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</si>
  <si>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</si>
  <si>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</si>
  <si>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</si>
  <si>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</si>
  <si>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</si>
  <si>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</si>
  <si>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</si>
  <si>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</si>
  <si>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</si>
  <si>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</si>
  <si>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</si>
  <si>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</si>
  <si>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</si>
  <si>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</si>
  <si>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</si>
  <si>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</si>
  <si>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</si>
  <si>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</si>
  <si>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</si>
  <si>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</si>
  <si>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</si>
  <si>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</si>
  <si>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</si>
  <si>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</si>
  <si>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</si>
  <si>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</si>
  <si>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</si>
  <si>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</si>
  <si>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</si>
  <si>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</si>
  <si>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</si>
  <si>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</si>
  <si>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</si>
  <si>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</si>
  <si>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</si>
  <si>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</si>
  <si>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</si>
  <si>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</si>
  <si>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</si>
  <si>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</si>
  <si>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</si>
  <si>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</si>
  <si>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</si>
  <si>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</si>
  <si>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</si>
  <si>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</si>
  <si>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</si>
  <si>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</si>
  <si>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</si>
  <si>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</si>
  <si>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</si>
  <si>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</si>
  <si>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</si>
  <si>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</si>
  <si>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</si>
  <si>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単独の届出・一団の届出</t>
    <rPh sb="0" eb="2">
      <t>タンドク</t>
    </rPh>
    <rPh sb="3" eb="5">
      <t>トドケデ</t>
    </rPh>
    <rPh sb="6" eb="8">
      <t>イチダン</t>
    </rPh>
    <rPh sb="9" eb="11">
      <t>トドケデ</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</si>
  <si>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</si>
  <si>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</si>
  <si>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</si>
  <si>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</si>
  <si>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</si>
  <si>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</si>
  <si>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</si>
  <si>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</si>
  <si>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</si>
  <si>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不動産業</t>
    <rPh sb="0" eb="4">
      <t>フドウサンギョウ</t>
    </rPh>
    <phoneticPr fontId="9"/>
  </si>
  <si>
    <t>建設業</t>
    <rPh sb="0" eb="3">
      <t>ケンセツギョウ</t>
    </rPh>
    <phoneticPr fontId="9"/>
  </si>
  <si>
    <t>金融保険業</t>
    <rPh sb="0" eb="2">
      <t>キンユウ</t>
    </rPh>
    <rPh sb="2" eb="5">
      <t>ホケンギョウ</t>
    </rPh>
    <phoneticPr fontId="9"/>
  </si>
  <si>
    <t>製造業</t>
    <rPh sb="0" eb="3">
      <t>セイゾウギョウ</t>
    </rPh>
    <phoneticPr fontId="9"/>
  </si>
  <si>
    <t>商業</t>
    <rPh sb="0" eb="2">
      <t>ショウギョウ</t>
    </rPh>
    <phoneticPr fontId="9"/>
  </si>
  <si>
    <t>運輸業</t>
    <rPh sb="0" eb="3">
      <t>ウンユギョウ</t>
    </rPh>
    <phoneticPr fontId="9"/>
  </si>
  <si>
    <t>所有権</t>
    <rPh sb="0" eb="3">
      <t>ショユウケン</t>
    </rPh>
    <phoneticPr fontId="9"/>
  </si>
  <si>
    <t>記</t>
    <rPh sb="0" eb="1">
      <t>シル</t>
    </rPh>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</si>
  <si>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</si>
  <si>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</si>
  <si>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</si>
  <si>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</si>
  <si>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</si>
  <si>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</si>
  <si>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</si>
  <si>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</si>
  <si>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</si>
  <si>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</si>
  <si>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</si>
  <si>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</si>
  <si>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対価の額（円）</t>
    <rPh sb="0" eb="2">
      <t>タイカ</t>
    </rPh>
    <rPh sb="3" eb="4">
      <t>ガク</t>
    </rPh>
    <rPh sb="5" eb="6">
      <t>エン</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</si>
  <si>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</si>
  <si>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</si>
  <si>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</si>
  <si>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</si>
  <si>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</si>
  <si>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</si>
  <si>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</si>
  <si>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</si>
  <si>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</si>
  <si>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</si>
  <si>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</si>
  <si>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</si>
  <si>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</si>
  <si>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</si>
  <si>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</si>
  <si>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</si>
  <si>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</si>
  <si>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</si>
  <si>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</si>
  <si>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</si>
  <si>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</si>
  <si>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</si>
  <si>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</si>
  <si>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</si>
  <si>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</si>
  <si>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権利の移転・設定</t>
    <rPh sb="3" eb="5">
      <t>イテン</t>
    </rPh>
    <rPh sb="6" eb="8">
      <t>セッテイ</t>
    </rPh>
    <phoneticPr fontId="9"/>
  </si>
  <si>
    <t>有</t>
    <rPh sb="0" eb="1">
      <t>ア</t>
    </rPh>
    <phoneticPr fontId="9"/>
  </si>
  <si>
    <t>㎡</t>
    <phoneticPr fontId="33"/>
  </si>
  <si>
    <t>前回の届出年月日</t>
    <rPh sb="0" eb="2">
      <t>ゼンカイ</t>
    </rPh>
    <rPh sb="3" eb="4">
      <t>トド</t>
    </rPh>
    <rPh sb="4" eb="5">
      <t>デ</t>
    </rPh>
    <rPh sb="5" eb="8">
      <t>ネンガッピ</t>
    </rPh>
    <phoneticPr fontId="33"/>
  </si>
  <si>
    <t>一団の土地（継続）</t>
    <rPh sb="0" eb="2">
      <t>イチダン</t>
    </rPh>
    <rPh sb="3" eb="5">
      <t>トチ</t>
    </rPh>
    <rPh sb="6" eb="8">
      <t>ケイゾク</t>
    </rPh>
    <phoneticPr fontId="9"/>
  </si>
  <si>
    <t>一団の土地（新規）</t>
    <rPh sb="0" eb="2">
      <t>イチダン</t>
    </rPh>
    <rPh sb="3" eb="5">
      <t>トチ</t>
    </rPh>
    <rPh sb="6" eb="8">
      <t>シンキ</t>
    </rPh>
    <phoneticPr fontId="9"/>
  </si>
  <si>
    <t>単独の届出</t>
    <rPh sb="0" eb="2">
      <t>タンドク</t>
    </rPh>
    <rPh sb="3" eb="5">
      <t>トドケデ</t>
    </rPh>
    <phoneticPr fontId="9"/>
  </si>
  <si>
    <t>単団の区分</t>
    <rPh sb="0" eb="1">
      <t>タン</t>
    </rPh>
    <rPh sb="1" eb="2">
      <t>ダン</t>
    </rPh>
    <rPh sb="3" eb="5">
      <t>クブン</t>
    </rPh>
    <phoneticPr fontId="9"/>
  </si>
  <si>
    <t>メールアドレス</t>
    <phoneticPr fontId="9"/>
  </si>
  <si>
    <t>業　　　種</t>
    <rPh sb="0" eb="1">
      <t>ゴウ</t>
    </rPh>
    <rPh sb="4" eb="5">
      <t>シュ</t>
    </rPh>
    <phoneticPr fontId="9"/>
  </si>
  <si>
    <t>（法人の場合の代表者名）</t>
    <rPh sb="1" eb="3">
      <t>ホウジン</t>
    </rPh>
    <rPh sb="4" eb="6">
      <t>バアイ</t>
    </rPh>
    <rPh sb="7" eb="10">
      <t>ダイヒョウシャ</t>
    </rPh>
    <rPh sb="10" eb="11">
      <t>メイ</t>
    </rPh>
    <phoneticPr fontId="33"/>
  </si>
  <si>
    <t>国籍等※２</t>
    <rPh sb="0" eb="2">
      <t>コクセキ</t>
    </rPh>
    <rPh sb="2" eb="3">
      <t>トウ</t>
    </rPh>
    <phoneticPr fontId="9"/>
  </si>
  <si>
    <t>）</t>
    <phoneticPr fontId="33"/>
  </si>
  <si>
    <t>（</t>
    <phoneticPr fontId="33"/>
  </si>
  <si>
    <t>の</t>
    <phoneticPr fontId="33"/>
  </si>
  <si>
    <t>その他</t>
    <rPh sb="2" eb="3">
      <t>タ</t>
    </rPh>
    <phoneticPr fontId="33"/>
  </si>
  <si>
    <t>賃借権</t>
    <rPh sb="0" eb="3">
      <t>チンシャクケン</t>
    </rPh>
    <phoneticPr fontId="33"/>
  </si>
  <si>
    <t>地上権</t>
    <rPh sb="0" eb="3">
      <t>チジョウケン</t>
    </rPh>
    <phoneticPr fontId="33"/>
  </si>
  <si>
    <t>所有権</t>
    <rPh sb="0" eb="3">
      <t>ショユウケン</t>
    </rPh>
    <phoneticPr fontId="33"/>
  </si>
  <si>
    <t>契約年月日</t>
    <rPh sb="0" eb="2">
      <t>ケイヤク</t>
    </rPh>
    <rPh sb="2" eb="5">
      <t>ネンガッピ</t>
    </rPh>
    <phoneticPr fontId="33"/>
  </si>
  <si>
    <t>届出年月日</t>
    <rPh sb="0" eb="1">
      <t>トド</t>
    </rPh>
    <rPh sb="1" eb="2">
      <t>デ</t>
    </rPh>
    <rPh sb="2" eb="5">
      <t>ネンガッピ</t>
    </rPh>
    <phoneticPr fontId="9"/>
  </si>
  <si>
    <t>殿</t>
    <rPh sb="0" eb="1">
      <t>ドノ</t>
    </rPh>
    <phoneticPr fontId="33"/>
  </si>
  <si>
    <t>届出年月日</t>
    <rPh sb="0" eb="2">
      <t>トドケデ</t>
    </rPh>
    <rPh sb="2" eb="5">
      <t>ネンガッピ</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</si>
  <si>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</si>
  <si>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</si>
  <si>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</si>
  <si>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</si>
  <si>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</si>
  <si>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</si>
  <si>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</si>
  <si>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</si>
  <si>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</si>
  <si>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</si>
  <si>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</si>
  <si>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</si>
  <si>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</si>
  <si>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</si>
  <si>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</si>
  <si>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</si>
  <si>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</si>
  <si>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</si>
  <si>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</si>
  <si>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</si>
  <si>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</si>
  <si>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</si>
  <si>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</si>
  <si>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</si>
  <si>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</si>
  <si>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</si>
  <si>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</si>
  <si>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</si>
  <si>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</si>
  <si>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</si>
  <si>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</si>
  <si>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</si>
  <si>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</si>
  <si>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</si>
  <si>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</si>
  <si>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</si>
  <si>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</si>
  <si>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</si>
  <si>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</si>
  <si>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</si>
  <si>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</si>
  <si>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</si>
  <si>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</si>
  <si>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</si>
  <si>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</si>
  <si>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</si>
  <si>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</si>
  <si>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</si>
  <si>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</si>
  <si>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</si>
  <si>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</si>
  <si>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</si>
  <si>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</si>
  <si>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</si>
  <si>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</si>
  <si>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</si>
  <si>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</si>
  <si>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</si>
  <si>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</si>
  <si>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</si>
  <si>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</si>
  <si>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</si>
  <si>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</si>
  <si>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</si>
  <si>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</si>
  <si>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</si>
  <si>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</si>
  <si>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</si>
  <si>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</si>
  <si>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</si>
  <si>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</si>
  <si>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</si>
  <si>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</si>
  <si>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</si>
  <si>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</si>
  <si>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</si>
  <si>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</si>
  <si>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</si>
  <si>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</si>
  <si>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</si>
  <si>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</si>
  <si>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</si>
  <si>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</si>
  <si>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</si>
  <si>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</si>
  <si>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</si>
  <si>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</si>
  <si>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</si>
  <si>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</si>
  <si>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</si>
  <si>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</si>
  <si>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</si>
  <si>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</si>
  <si>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</si>
  <si>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</si>
  <si>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</si>
  <si>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</si>
  <si>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</si>
  <si>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</si>
  <si>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</si>
  <si>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</si>
  <si>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</si>
  <si>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</si>
  <si>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</si>
  <si>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</si>
  <si>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</si>
  <si>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</si>
  <si>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</si>
  <si>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</si>
  <si>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</si>
  <si>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</si>
  <si>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</si>
  <si>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</si>
  <si>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</si>
  <si>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</si>
  <si>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</si>
  <si>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</si>
  <si>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</si>
  <si>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</si>
  <si>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</si>
  <si>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</si>
  <si>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</si>
  <si>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</si>
  <si>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</si>
  <si>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</si>
  <si>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</si>
  <si>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</si>
  <si>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</si>
  <si>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</si>
  <si>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</si>
  <si>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</si>
  <si>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</si>
  <si>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</si>
  <si>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</si>
  <si>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</si>
  <si>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</si>
  <si>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</si>
  <si>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</si>
  <si>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</si>
  <si>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</si>
  <si>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</si>
  <si>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</si>
  <si>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</si>
  <si>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</si>
  <si>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</si>
  <si>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</si>
  <si>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</si>
  <si>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</si>
  <si>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</si>
  <si>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</si>
  <si>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</si>
  <si>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</si>
  <si>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</si>
  <si>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</si>
  <si>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</si>
  <si>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</si>
  <si>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</si>
  <si>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</si>
  <si>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</si>
  <si>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</si>
  <si>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</si>
  <si>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</si>
  <si>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</si>
  <si>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</si>
  <si>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</si>
  <si>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</si>
  <si>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</si>
  <si>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</si>
  <si>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</si>
  <si>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</si>
  <si>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</si>
  <si>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</si>
  <si>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</si>
  <si>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</si>
  <si>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</si>
  <si>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</si>
  <si>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</si>
  <si>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</si>
  <si>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</si>
  <si>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</si>
  <si>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</si>
  <si>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</si>
  <si>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</si>
  <si>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</si>
  <si>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</si>
  <si>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</si>
  <si>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</si>
  <si>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</si>
  <si>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</si>
  <si>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</si>
  <si>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</si>
  <si>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</si>
  <si>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</si>
  <si>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</si>
  <si>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</si>
  <si>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</si>
  <si>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</si>
  <si>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</si>
  <si>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</si>
  <si>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</si>
  <si>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</si>
  <si>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</si>
  <si>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</si>
  <si>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</si>
  <si>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</si>
  <si>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</si>
  <si>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</si>
  <si>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</si>
  <si>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</si>
  <si>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</si>
  <si>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</si>
  <si>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</si>
  <si>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</si>
  <si>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</si>
  <si>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</si>
  <si>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</si>
  <si>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</si>
  <si>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</si>
  <si>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</si>
  <si>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</si>
  <si>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</si>
  <si>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</si>
  <si>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</si>
  <si>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</si>
  <si>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</si>
  <si>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</si>
  <si>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</si>
  <si>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</si>
  <si>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</si>
  <si>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</si>
  <si>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</si>
  <si>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</si>
  <si>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</si>
  <si>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</si>
  <si>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</si>
  <si>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</si>
  <si>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</si>
  <si>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</si>
  <si>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</si>
  <si>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</si>
  <si>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</si>
  <si>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</si>
  <si>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</si>
  <si>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</si>
  <si>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</si>
  <si>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</si>
  <si>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</si>
  <si>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</si>
  <si>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</si>
  <si>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</si>
  <si>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</si>
  <si>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</si>
  <si>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</si>
  <si>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</si>
  <si>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</si>
  <si>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</si>
  <si>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</si>
  <si>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</si>
  <si>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</si>
  <si>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</si>
  <si>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</si>
  <si>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</si>
  <si>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</si>
  <si>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</si>
  <si>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</si>
  <si>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</si>
  <si>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</si>
  <si>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</si>
  <si>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</si>
  <si>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</si>
  <si>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</si>
  <si>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</si>
  <si>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</si>
  <si>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</si>
  <si>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</si>
  <si>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</si>
  <si>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</si>
  <si>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</si>
  <si>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</si>
  <si>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</si>
  <si>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</si>
  <si>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3"/>
  </si>
  <si>
    <t>区　　　分</t>
    <rPh sb="0" eb="1">
      <t>ク</t>
    </rPh>
    <rPh sb="4" eb="5">
      <t>ブン</t>
    </rPh>
    <phoneticPr fontId="33"/>
  </si>
  <si>
    <t>契約の種類</t>
    <rPh sb="0" eb="2">
      <t>ケイヤク</t>
    </rPh>
    <rPh sb="3" eb="5">
      <t>シュルイ</t>
    </rPh>
    <phoneticPr fontId="33"/>
  </si>
  <si>
    <t>所有権　</t>
    <rPh sb="0" eb="3">
      <t>ショユウケン</t>
    </rPh>
    <phoneticPr fontId="33"/>
  </si>
  <si>
    <t>信託受益権</t>
    <rPh sb="0" eb="2">
      <t>シンタク</t>
    </rPh>
    <rPh sb="2" eb="5">
      <t>ジュエキケン</t>
    </rPh>
    <phoneticPr fontId="33"/>
  </si>
  <si>
    <t>設定）</t>
    <rPh sb="0" eb="2">
      <t>セッテイ</t>
    </rPh>
    <phoneticPr fontId="33"/>
  </si>
  <si>
    <t>その他［</t>
    <rPh sb="2" eb="3">
      <t>タ</t>
    </rPh>
    <phoneticPr fontId="33"/>
  </si>
  <si>
    <t>］</t>
    <phoneticPr fontId="33"/>
  </si>
  <si>
    <t>届出人である権利取得者（譲受人）</t>
    <rPh sb="0" eb="2">
      <t>トドケデ</t>
    </rPh>
    <rPh sb="2" eb="3">
      <t>ニン</t>
    </rPh>
    <rPh sb="6" eb="8">
      <t>ケンリ</t>
    </rPh>
    <rPh sb="8" eb="11">
      <t>シュトクシャ</t>
    </rPh>
    <rPh sb="12" eb="13">
      <t>ユズ</t>
    </rPh>
    <rPh sb="13" eb="14">
      <t>ウ</t>
    </rPh>
    <rPh sb="14" eb="15">
      <t>ニン</t>
    </rPh>
    <phoneticPr fontId="9"/>
  </si>
  <si>
    <t>契約の相手方（譲渡人）</t>
    <rPh sb="0" eb="2">
      <t>ケイヤク</t>
    </rPh>
    <rPh sb="3" eb="6">
      <t>アイテガタ</t>
    </rPh>
    <rPh sb="7" eb="8">
      <t>ユズ</t>
    </rPh>
    <rPh sb="8" eb="9">
      <t>ワタ</t>
    </rPh>
    <rPh sb="9" eb="10">
      <t>ニン</t>
    </rPh>
    <phoneticPr fontId="9"/>
  </si>
  <si>
    <t>氏名（法人名）※1</t>
    <rPh sb="0" eb="1">
      <t>シ</t>
    </rPh>
    <rPh sb="1" eb="2">
      <t>ナ</t>
    </rPh>
    <rPh sb="3" eb="5">
      <t>ホウジン</t>
    </rPh>
    <rPh sb="5" eb="6">
      <t>メイ</t>
    </rPh>
    <phoneticPr fontId="9"/>
  </si>
  <si>
    <t>共有者</t>
    <phoneticPr fontId="33"/>
  </si>
  <si>
    <t>外</t>
    <rPh sb="0" eb="1">
      <t>ホカ</t>
    </rPh>
    <phoneticPr fontId="33"/>
  </si>
  <si>
    <t>名</t>
    <rPh sb="0" eb="1">
      <t>メイ</t>
    </rPh>
    <phoneticPr fontId="33"/>
  </si>
  <si>
    <t>共有者</t>
    <rPh sb="0" eb="3">
      <t>キョウユウシャ</t>
    </rPh>
    <phoneticPr fontId="33"/>
  </si>
  <si>
    <t>区　分</t>
    <rPh sb="0" eb="1">
      <t>ク</t>
    </rPh>
    <rPh sb="2" eb="3">
      <t>ブン</t>
    </rPh>
    <phoneticPr fontId="9"/>
  </si>
  <si>
    <t>電話番号</t>
    <rPh sb="0" eb="2">
      <t>デンワ</t>
    </rPh>
    <rPh sb="2" eb="4">
      <t>バンゴウ</t>
    </rPh>
    <phoneticPr fontId="33"/>
  </si>
  <si>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</si>
  <si>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9"/>
  </si>
  <si>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9"/>
  </si>
  <si>
    <r>
      <rPr>
        <sz val="14"/>
        <color theme="1"/>
        <rFont val="ＭＳ Ｐ明朝"/>
        <family val="1"/>
        <charset val="128"/>
      </rPr>
      <t>対価の額</t>
    </r>
    <r>
      <rPr>
        <sz val="12"/>
        <color theme="1"/>
        <rFont val="ＭＳ Ｐ明朝"/>
        <family val="1"/>
        <charset val="128"/>
      </rPr>
      <t xml:space="preserve">
（円）</t>
    </r>
    <phoneticPr fontId="9"/>
  </si>
  <si>
    <t>合計</t>
    <rPh sb="0" eb="2">
      <t>ゴウケイ</t>
    </rPh>
    <phoneticPr fontId="33"/>
  </si>
  <si>
    <t>筆</t>
    <rPh sb="0" eb="1">
      <t>フデ</t>
    </rPh>
    <phoneticPr fontId="3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</si>
  <si>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3"/>
  </si>
  <si>
    <t>合　計</t>
    <rPh sb="0" eb="1">
      <t>ゴウ</t>
    </rPh>
    <rPh sb="2" eb="3">
      <t>ケイ</t>
    </rPh>
    <phoneticPr fontId="9"/>
  </si>
  <si>
    <t>合　計</t>
    <rPh sb="0" eb="1">
      <t>ゴウ</t>
    </rPh>
    <rPh sb="2" eb="3">
      <t>ケイ</t>
    </rPh>
    <phoneticPr fontId="3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</si>
  <si>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9"/>
  </si>
  <si>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3"/>
  </si>
  <si>
    <t>　</t>
    <phoneticPr fontId="3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</si>
  <si>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</si>
  <si>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3"/>
  </si>
  <si>
    <t>市街化区域</t>
    <rPh sb="0" eb="3">
      <t>シガイカ</t>
    </rPh>
    <rPh sb="3" eb="5">
      <t>クイキ</t>
    </rPh>
    <phoneticPr fontId="33"/>
  </si>
  <si>
    <t>非線引きの都市計画区域</t>
    <phoneticPr fontId="33"/>
  </si>
  <si>
    <t>→</t>
    <phoneticPr fontId="33"/>
  </si>
  <si>
    <t>市街化調整区域</t>
    <rPh sb="0" eb="3">
      <t>シガイカ</t>
    </rPh>
    <rPh sb="3" eb="5">
      <t>チョウセイ</t>
    </rPh>
    <rPh sb="5" eb="7">
      <t>クイキ</t>
    </rPh>
    <phoneticPr fontId="33"/>
  </si>
  <si>
    <t>都市計画区域外</t>
    <rPh sb="0" eb="2">
      <t>トシ</t>
    </rPh>
    <rPh sb="2" eb="4">
      <t>ケイカク</t>
    </rPh>
    <rPh sb="4" eb="7">
      <t>クイキガイ</t>
    </rPh>
    <phoneticPr fontId="33"/>
  </si>
  <si>
    <t>現在の土地利用の状況</t>
    <rPh sb="0" eb="2">
      <t>ゲンザイ</t>
    </rPh>
    <rPh sb="3" eb="7">
      <t>トチリヨウ</t>
    </rPh>
    <rPh sb="8" eb="10">
      <t>ジョウキョウ</t>
    </rPh>
    <phoneticPr fontId="9"/>
  </si>
  <si>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3"/>
  </si>
  <si>
    <t>（備考）新たな土地利用に必要な個別法の手続状況等</t>
    <rPh sb="1" eb="3">
      <t>ビコウ</t>
    </rPh>
    <rPh sb="4" eb="5">
      <t>アラ</t>
    </rPh>
    <rPh sb="7" eb="11">
      <t>トチリヨウ</t>
    </rPh>
    <rPh sb="19" eb="21">
      <t>テツヅキ</t>
    </rPh>
    <rPh sb="23" eb="24">
      <t>トウ</t>
    </rPh>
    <phoneticPr fontId="33"/>
  </si>
  <si>
    <t>都市計画法</t>
    <rPh sb="0" eb="2">
      <t>トシ</t>
    </rPh>
    <rPh sb="2" eb="5">
      <t>ケイカクホウ</t>
    </rPh>
    <phoneticPr fontId="33"/>
  </si>
  <si>
    <t>農地法</t>
    <rPh sb="0" eb="3">
      <t>ノウチホウ</t>
    </rPh>
    <phoneticPr fontId="33"/>
  </si>
  <si>
    <t>森林法</t>
    <rPh sb="0" eb="3">
      <t>シンリンホウ</t>
    </rPh>
    <phoneticPr fontId="33"/>
  </si>
  <si>
    <t>（うち、今後追加で買い進める予定の面積）</t>
    <rPh sb="4" eb="6">
      <t>コンゴ</t>
    </rPh>
    <rPh sb="6" eb="8">
      <t>ツイカ</t>
    </rPh>
    <rPh sb="9" eb="10">
      <t>カ</t>
    </rPh>
    <rPh sb="11" eb="12">
      <t>スス</t>
    </rPh>
    <rPh sb="14" eb="16">
      <t>ヨテイ</t>
    </rPh>
    <rPh sb="17" eb="19">
      <t>メンセキ</t>
    </rPh>
    <phoneticPr fontId="33"/>
  </si>
  <si>
    <t>（手続状況等）</t>
    <rPh sb="1" eb="3">
      <t>テツヅキ</t>
    </rPh>
    <rPh sb="3" eb="5">
      <t>ジョウキョウ</t>
    </rPh>
    <rPh sb="5" eb="6">
      <t>トウ</t>
    </rPh>
    <phoneticPr fontId="33"/>
  </si>
  <si>
    <t>利用現況の変更</t>
    <rPh sb="0" eb="2">
      <t>リヨウ</t>
    </rPh>
    <rPh sb="2" eb="4">
      <t>ゲンキョウ</t>
    </rPh>
    <rPh sb="5" eb="7">
      <t>ヘンコウ</t>
    </rPh>
    <phoneticPr fontId="33"/>
  </si>
  <si>
    <t>有</t>
    <rPh sb="0" eb="1">
      <t>ア</t>
    </rPh>
    <phoneticPr fontId="33"/>
  </si>
  <si>
    <t>無</t>
    <rPh sb="0" eb="1">
      <t>ナ</t>
    </rPh>
    <phoneticPr fontId="33"/>
  </si>
  <si>
    <t>地方公共団体使用欄</t>
    <rPh sb="0" eb="2">
      <t>チホウ</t>
    </rPh>
    <rPh sb="2" eb="4">
      <t>コウキョウ</t>
    </rPh>
    <rPh sb="4" eb="6">
      <t>ダンタイ</t>
    </rPh>
    <rPh sb="6" eb="8">
      <t>シヨウ</t>
    </rPh>
    <rPh sb="8" eb="9">
      <t>ラン</t>
    </rPh>
    <phoneticPr fontId="33"/>
  </si>
  <si>
    <t>種類・概要・規模・使用年数等</t>
    <rPh sb="3" eb="5">
      <t>ガイヨウ</t>
    </rPh>
    <rPh sb="6" eb="8">
      <t>キボ</t>
    </rPh>
    <rPh sb="9" eb="11">
      <t>シヨウ</t>
    </rPh>
    <rPh sb="11" eb="13">
      <t>ネンスウ</t>
    </rPh>
    <rPh sb="13" eb="14">
      <t>トウ</t>
    </rPh>
    <phoneticPr fontId="9"/>
  </si>
  <si>
    <t>予定あり</t>
    <rPh sb="0" eb="2">
      <t>ヨテイ</t>
    </rPh>
    <phoneticPr fontId="33"/>
  </si>
  <si>
    <t>予定なし</t>
    <rPh sb="0" eb="2">
      <t>ヨテイ</t>
    </rPh>
    <phoneticPr fontId="33"/>
  </si>
  <si>
    <t>費用負担者</t>
    <rPh sb="0" eb="2">
      <t>ヒヨウ</t>
    </rPh>
    <rPh sb="2" eb="5">
      <t>フタンシャ</t>
    </rPh>
    <phoneticPr fontId="3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</si>
  <si>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9"/>
  </si>
  <si>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9"/>
  </si>
  <si>
    <t>円</t>
    <rPh sb="0" eb="1">
      <t>エン</t>
    </rPh>
    <phoneticPr fontId="33"/>
  </si>
  <si>
    <t>権利移転なし</t>
    <rPh sb="0" eb="2">
      <t>ケンリ</t>
    </rPh>
    <rPh sb="2" eb="4">
      <t>イテン</t>
    </rPh>
    <phoneticPr fontId="33"/>
  </si>
  <si>
    <t>5</t>
    <phoneticPr fontId="9"/>
  </si>
  <si>
    <t>信託受益権</t>
    <rPh sb="0" eb="5">
      <t>シンタクジュエキケン</t>
    </rPh>
    <phoneticPr fontId="9"/>
  </si>
  <si>
    <t>５.その他参考となるべき事項</t>
    <rPh sb="4" eb="5">
      <t>タ</t>
    </rPh>
    <rPh sb="5" eb="7">
      <t>サンコウ</t>
    </rPh>
    <rPh sb="12" eb="14">
      <t>ジコウ</t>
    </rPh>
    <phoneticPr fontId="33"/>
  </si>
  <si>
    <t>４.土地に存する工作物等に関する事項</t>
    <rPh sb="2" eb="4">
      <t>トチ</t>
    </rPh>
    <rPh sb="5" eb="6">
      <t>ソン</t>
    </rPh>
    <rPh sb="8" eb="11">
      <t>コウサクブツ</t>
    </rPh>
    <rPh sb="11" eb="12">
      <t>トウ</t>
    </rPh>
    <rPh sb="13" eb="14">
      <t>カン</t>
    </rPh>
    <rPh sb="16" eb="18">
      <t>ジコウ</t>
    </rPh>
    <phoneticPr fontId="9"/>
  </si>
  <si>
    <t>３.土地の利用目的等に関する事項</t>
    <rPh sb="2" eb="4">
      <t>トチ</t>
    </rPh>
    <rPh sb="5" eb="7">
      <t>リヨウ</t>
    </rPh>
    <rPh sb="7" eb="9">
      <t>モクテキ</t>
    </rPh>
    <rPh sb="9" eb="10">
      <t>トウ</t>
    </rPh>
    <rPh sb="11" eb="12">
      <t>カン</t>
    </rPh>
    <rPh sb="14" eb="16">
      <t>ジコウ</t>
    </rPh>
    <phoneticPr fontId="9"/>
  </si>
  <si>
    <t>２.土地に関する事項</t>
    <rPh sb="2" eb="4">
      <t>トチ</t>
    </rPh>
    <rPh sb="5" eb="6">
      <t>カン</t>
    </rPh>
    <rPh sb="8" eb="10">
      <t>ジコウ</t>
    </rPh>
    <phoneticPr fontId="9"/>
  </si>
  <si>
    <t>永住者又は
特別永住者</t>
    <rPh sb="0" eb="3">
      <t>エイジュウシャ</t>
    </rPh>
    <rPh sb="3" eb="4">
      <t>マタ</t>
    </rPh>
    <rPh sb="6" eb="8">
      <t>トクベツ</t>
    </rPh>
    <rPh sb="8" eb="11">
      <t>エイジュウシャ</t>
    </rPh>
    <phoneticPr fontId="33"/>
  </si>
  <si>
    <t>１.契約内容に関する事項</t>
    <rPh sb="2" eb="4">
      <t>ケイヤク</t>
    </rPh>
    <rPh sb="4" eb="6">
      <t>ナイヨウ</t>
    </rPh>
    <rPh sb="7" eb="8">
      <t>カン</t>
    </rPh>
    <rPh sb="10" eb="12">
      <t>ジコウ</t>
    </rPh>
    <phoneticPr fontId="9"/>
  </si>
  <si>
    <t>移転（</t>
    <rPh sb="0" eb="2">
      <t>イテン</t>
    </rPh>
    <phoneticPr fontId="33"/>
  </si>
  <si>
    <t>国籍等</t>
    <rPh sb="0" eb="2">
      <t>コクセキ</t>
    </rPh>
    <rPh sb="2" eb="3">
      <t>ナド</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</si>
  <si>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</si>
  <si>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</si>
  <si>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</si>
  <si>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</si>
  <si>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電話番号</t>
    <phoneticPr fontId="9"/>
  </si>
  <si>
    <t>〒</t>
    <phoneticPr fontId="33"/>
  </si>
  <si>
    <t>契約面積（㎡）</t>
    <rPh sb="0" eb="2">
      <t>ケイヤク</t>
    </rPh>
    <rPh sb="2" eb="4">
      <t>メンセキ</t>
    </rPh>
    <phoneticPr fontId="9"/>
  </si>
  <si>
    <t>共有持分割合</t>
    <rPh sb="0" eb="2">
      <t>キョウユウ</t>
    </rPh>
    <rPh sb="2" eb="4">
      <t>モチブン</t>
    </rPh>
    <rPh sb="4" eb="6">
      <t>ワリアイ</t>
    </rPh>
    <phoneticPr fontId="9"/>
  </si>
  <si>
    <t>地代（年額・円）</t>
    <phoneticPr fontId="9"/>
  </si>
  <si>
    <t>２．土地に関する事項</t>
    <rPh sb="2" eb="4">
      <t>トチ</t>
    </rPh>
    <rPh sb="5" eb="6">
      <t>カン</t>
    </rPh>
    <rPh sb="8" eb="10">
      <t>ジコウ</t>
    </rPh>
    <phoneticPr fontId="9"/>
  </si>
  <si>
    <t>１．契約内容に関する事項</t>
    <rPh sb="2" eb="4">
      <t>ケイヤク</t>
    </rPh>
    <rPh sb="4" eb="6">
      <t>ナイヨウ</t>
    </rPh>
    <rPh sb="7" eb="8">
      <t>カン</t>
    </rPh>
    <rPh sb="10" eb="12">
      <t>ジコウ</t>
    </rPh>
    <phoneticPr fontId="9"/>
  </si>
  <si>
    <t>３．土地の利用目的等に関する事項</t>
    <rPh sb="2" eb="4">
      <t>トチ</t>
    </rPh>
    <rPh sb="5" eb="7">
      <t>リヨウ</t>
    </rPh>
    <rPh sb="7" eb="10">
      <t>モクテキナド</t>
    </rPh>
    <rPh sb="11" eb="12">
      <t>カン</t>
    </rPh>
    <rPh sb="14" eb="16">
      <t>ジコウ</t>
    </rPh>
    <phoneticPr fontId="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</si>
  <si>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</si>
  <si>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</si>
  <si>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</si>
  <si>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</si>
  <si>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</si>
  <si>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</si>
  <si>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</si>
  <si>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</si>
  <si>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</si>
  <si>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2">
      <t>ヨウト</t>
    </rPh>
    <rPh sb="2" eb="4">
      <t>チイキ</t>
    </rPh>
    <phoneticPr fontId="33"/>
  </si>
  <si>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</si>
  <si>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</si>
  <si>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</si>
  <si>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</si>
  <si>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</si>
  <si>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</si>
  <si>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</si>
  <si>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</si>
  <si>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</si>
  <si>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</si>
  <si>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</si>
  <si>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</si>
  <si>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</si>
  <si>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</si>
  <si>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</si>
  <si>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</si>
  <si>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現在の土地利用の状況</t>
    <rPh sb="0" eb="2">
      <t>ゲンザイ</t>
    </rPh>
    <rPh sb="3" eb="5">
      <t>トチ</t>
    </rPh>
    <rPh sb="5" eb="7">
      <t>リヨウ</t>
    </rPh>
    <rPh sb="8" eb="10">
      <t>ジョウキョウ</t>
    </rPh>
    <phoneticPr fontId="9"/>
  </si>
  <si>
    <t>有無マスタ</t>
    <rPh sb="0" eb="2">
      <t>ウム</t>
    </rPh>
    <phoneticPr fontId="9"/>
  </si>
  <si>
    <t>利用現況の変更</t>
    <rPh sb="0" eb="2">
      <t>リヨウ</t>
    </rPh>
    <rPh sb="2" eb="4">
      <t>ゲンキョウ</t>
    </rPh>
    <rPh sb="5" eb="7">
      <t>ヘンコウ</t>
    </rPh>
    <phoneticPr fontId="9"/>
  </si>
  <si>
    <t>（うち、今後追加で買い進める予定の面積）</t>
    <rPh sb="4" eb="6">
      <t>コンゴ</t>
    </rPh>
    <rPh sb="6" eb="8">
      <t>ツイカ</t>
    </rPh>
    <rPh sb="9" eb="10">
      <t>カ</t>
    </rPh>
    <rPh sb="11" eb="12">
      <t>スス</t>
    </rPh>
    <rPh sb="14" eb="16">
      <t>ヨテイ</t>
    </rPh>
    <rPh sb="17" eb="19">
      <t>メンセキ</t>
    </rPh>
    <phoneticPr fontId="9"/>
  </si>
  <si>
    <t>都市計画法</t>
    <rPh sb="0" eb="2">
      <t>トシ</t>
    </rPh>
    <rPh sb="2" eb="5">
      <t>ケイカクホウ</t>
    </rPh>
    <phoneticPr fontId="9"/>
  </si>
  <si>
    <t>農地法</t>
    <rPh sb="0" eb="3">
      <t>ノウチホウ</t>
    </rPh>
    <phoneticPr fontId="9"/>
  </si>
  <si>
    <t>森林法</t>
    <rPh sb="0" eb="2">
      <t>シンリン</t>
    </rPh>
    <rPh sb="2" eb="3">
      <t>ホウ</t>
    </rPh>
    <phoneticPr fontId="9"/>
  </si>
  <si>
    <t>４．土地に存する工作物等に関する事項</t>
    <rPh sb="2" eb="4">
      <t>トチ</t>
    </rPh>
    <rPh sb="5" eb="6">
      <t>ソン</t>
    </rPh>
    <rPh sb="8" eb="12">
      <t>コウサクブツナド</t>
    </rPh>
    <rPh sb="13" eb="14">
      <t>カン</t>
    </rPh>
    <rPh sb="16" eb="18">
      <t>ジコウ</t>
    </rPh>
    <phoneticPr fontId="9"/>
  </si>
  <si>
    <t>工作物等の有無</t>
    <rPh sb="0" eb="4">
      <t>コウサクブツナド</t>
    </rPh>
    <rPh sb="5" eb="7">
      <t>ウム</t>
    </rPh>
    <phoneticPr fontId="9"/>
  </si>
  <si>
    <t>無</t>
  </si>
  <si>
    <t>信託受益権</t>
    <rPh sb="0" eb="2">
      <t>シンタク</t>
    </rPh>
    <rPh sb="2" eb="4">
      <t>ジュエキ</t>
    </rPh>
    <rPh sb="4" eb="5">
      <t>ケン</t>
    </rPh>
    <phoneticPr fontId="9"/>
  </si>
  <si>
    <t>５．その他参考となるべき事項</t>
    <phoneticPr fontId="9"/>
  </si>
  <si>
    <t>その他参考となるべき事項</t>
    <rPh sb="2" eb="3">
      <t>ホカ</t>
    </rPh>
    <rPh sb="3" eb="5">
      <t>サンコウ</t>
    </rPh>
    <rPh sb="10" eb="12">
      <t>ジコウ</t>
    </rPh>
    <phoneticPr fontId="9"/>
  </si>
  <si>
    <t>（届出書）地方公共団体使用欄</t>
    <rPh sb="1" eb="4">
      <t>トドケデショ</t>
    </rPh>
    <rPh sb="5" eb="7">
      <t>チホウ</t>
    </rPh>
    <rPh sb="7" eb="9">
      <t>コウキョウ</t>
    </rPh>
    <rPh sb="9" eb="11">
      <t>ダンタイ</t>
    </rPh>
    <rPh sb="11" eb="13">
      <t>シヨウ</t>
    </rPh>
    <rPh sb="13" eb="14">
      <t/>
    </rPh>
    <phoneticPr fontId="9"/>
  </si>
  <si>
    <t>メールアドレス（連絡用）</t>
    <rPh sb="8" eb="11">
      <t>レンラクヨウ</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</si>
  <si>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</si>
  <si>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</si>
  <si>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</si>
  <si>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</si>
  <si>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</si>
  <si>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</si>
  <si>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</si>
  <si>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</si>
  <si>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</si>
  <si>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</si>
  <si>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</si>
  <si>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一団の場合、前回の届出日</t>
    <rPh sb="0" eb="2">
      <t>イチダン</t>
    </rPh>
    <rPh sb="3" eb="5">
      <t>バアイ</t>
    </rPh>
    <rPh sb="6" eb="8">
      <t>ゼンカイ</t>
    </rPh>
    <rPh sb="9" eb="12">
      <t>トドケデビ</t>
    </rPh>
    <phoneticPr fontId="9"/>
  </si>
  <si>
    <t xml:space="preserve"> (２)届出人である権利取得者（譲受人）</t>
    <phoneticPr fontId="9"/>
  </si>
  <si>
    <t xml:space="preserve"> (３)契約の相手方（譲渡人）</t>
    <rPh sb="4" eb="6">
      <t>ケイヤク</t>
    </rPh>
    <rPh sb="7" eb="10">
      <t>アイテガタ</t>
    </rPh>
    <rPh sb="11" eb="13">
      <t>ジョウト</t>
    </rPh>
    <rPh sb="13" eb="14">
      <t>ヒト</t>
    </rPh>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</si>
  <si>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</si>
  <si>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</si>
  <si>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</si>
  <si>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</si>
  <si>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</si>
  <si>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</si>
  <si>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</si>
  <si>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</si>
  <si>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</si>
  <si>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9"/>
  </si>
  <si>
    <t xml:space="preserve"> (１)筆数の確認</t>
    <rPh sb="4" eb="5">
      <t>フデ</t>
    </rPh>
    <rPh sb="5" eb="6">
      <t>スウ</t>
    </rPh>
    <rPh sb="7" eb="9">
      <t>カクニン</t>
    </rPh>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</si>
  <si>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</si>
  <si>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</si>
  <si>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</si>
  <si>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</si>
  <si>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</si>
  <si>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</si>
  <si>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</si>
  <si>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 xml:space="preserve"> (１) 契約日、契約の種類等</t>
    <rPh sb="5" eb="8">
      <t>ケイヤクビ</t>
    </rPh>
    <rPh sb="9" eb="11">
      <t>ケイヤク</t>
    </rPh>
    <rPh sb="12" eb="14">
      <t>シュルイ</t>
    </rPh>
    <rPh sb="14" eb="15">
      <t>トウ</t>
    </rPh>
    <phoneticPr fontId="9"/>
  </si>
  <si>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</si>
  <si>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</si>
  <si>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9"/>
  </si>
  <si>
    <t>担当部署、
担当者名等</t>
    <rPh sb="0" eb="2">
      <t>タントウ</t>
    </rPh>
    <rPh sb="2" eb="4">
      <t>ブショ</t>
    </rPh>
    <rPh sb="6" eb="9">
      <t>タントウシャ</t>
    </rPh>
    <rPh sb="9" eb="10">
      <t>メイ</t>
    </rPh>
    <rPh sb="10" eb="11">
      <t>トウ</t>
    </rPh>
    <phoneticPr fontId="45"/>
  </si>
  <si>
    <t>担当者、代理人等の電話番号</t>
    <rPh sb="0" eb="3">
      <t>タントウシャ</t>
    </rPh>
    <rPh sb="4" eb="7">
      <t>ダイリニン</t>
    </rPh>
    <rPh sb="7" eb="8">
      <t>トウ</t>
    </rPh>
    <phoneticPr fontId="9"/>
  </si>
  <si>
    <t>業種</t>
    <rPh sb="0" eb="2">
      <t>ギョウシュ</t>
    </rPh>
    <phoneticPr fontId="45"/>
  </si>
  <si>
    <t>権利取得者の共有者の有無</t>
    <rPh sb="0" eb="2">
      <t>ケンリ</t>
    </rPh>
    <rPh sb="2" eb="5">
      <t>シュトクシャ</t>
    </rPh>
    <rPh sb="6" eb="9">
      <t>キョウユウシャ</t>
    </rPh>
    <rPh sb="10" eb="12">
      <t>ウム</t>
    </rPh>
    <phoneticPr fontId="9"/>
  </si>
  <si>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</si>
  <si>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</si>
  <si>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9"/>
  </si>
  <si>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</si>
  <si>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</si>
  <si>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</si>
  <si>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</si>
  <si>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9"/>
  </si>
  <si>
    <t>地番</t>
    <rPh sb="0" eb="2">
      <t>チバン</t>
    </rPh>
    <phoneticPr fontId="9"/>
  </si>
  <si>
    <t>住居表示</t>
    <rPh sb="0" eb="2">
      <t>ジュウキョ</t>
    </rPh>
    <rPh sb="2" eb="4">
      <t>ヒョウジ</t>
    </rPh>
    <phoneticPr fontId="45"/>
  </si>
  <si>
    <t>地目</t>
    <rPh sb="0" eb="2">
      <t>チモク</t>
    </rPh>
    <phoneticPr fontId="45"/>
  </si>
  <si>
    <t>登記簿　</t>
    <rPh sb="0" eb="3">
      <t>トウキボ</t>
    </rPh>
    <phoneticPr fontId="9"/>
  </si>
  <si>
    <t>現況</t>
    <rPh sb="0" eb="2">
      <t>ゲンキョウ</t>
    </rPh>
    <phoneticPr fontId="9"/>
  </si>
  <si>
    <t>届出に係る契約面積の合計（㎡）</t>
    <rPh sb="0" eb="2">
      <t>トドケデ</t>
    </rPh>
    <rPh sb="3" eb="4">
      <t>カカ</t>
    </rPh>
    <rPh sb="5" eb="7">
      <t>ケイヤク</t>
    </rPh>
    <rPh sb="7" eb="9">
      <t>メンセキ</t>
    </rPh>
    <rPh sb="10" eb="12">
      <t>ゴウケイ</t>
    </rPh>
    <phoneticPr fontId="9"/>
  </si>
  <si>
    <t>届出に係る対価の額の合計（円）</t>
    <rPh sb="0" eb="2">
      <t>トドケデ</t>
    </rPh>
    <rPh sb="3" eb="4">
      <t>カカ</t>
    </rPh>
    <rPh sb="5" eb="7">
      <t>タイカ</t>
    </rPh>
    <rPh sb="8" eb="9">
      <t>ガク</t>
    </rPh>
    <rPh sb="10" eb="12">
      <t>ゴウケイ</t>
    </rPh>
    <rPh sb="13" eb="14">
      <t>エン</t>
    </rPh>
    <phoneticPr fontId="9"/>
  </si>
  <si>
    <t>単価（円／㎡）※自動計算</t>
    <rPh sb="0" eb="2">
      <t>タンカ</t>
    </rPh>
    <rPh sb="3" eb="4">
      <t>エン</t>
    </rPh>
    <rPh sb="8" eb="12">
      <t>ジドウケイサン</t>
    </rPh>
    <phoneticPr fontId="9"/>
  </si>
  <si>
    <t>届出に係る地代（年額）の合計</t>
    <rPh sb="0" eb="2">
      <t>トドケデ</t>
    </rPh>
    <rPh sb="3" eb="4">
      <t>カカ</t>
    </rPh>
    <rPh sb="5" eb="7">
      <t>チダイ</t>
    </rPh>
    <rPh sb="8" eb="10">
      <t>ネンガク</t>
    </rPh>
    <rPh sb="12" eb="14">
      <t>ゴウケイ</t>
    </rPh>
    <phoneticPr fontId="9"/>
  </si>
  <si>
    <t>届出に係る土地の区域区分等</t>
    <rPh sb="0" eb="2">
      <t>トドケデ</t>
    </rPh>
    <rPh sb="3" eb="4">
      <t>カカ</t>
    </rPh>
    <rPh sb="5" eb="7">
      <t>トチ</t>
    </rPh>
    <rPh sb="8" eb="12">
      <t>クイキクブン</t>
    </rPh>
    <rPh sb="12" eb="13">
      <t>ナド</t>
    </rPh>
    <phoneticPr fontId="9"/>
  </si>
  <si>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9"/>
  </si>
  <si>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9"/>
  </si>
  <si>
    <t>工作物の解体予定等（①で「有」を選択した場合）</t>
    <rPh sb="0" eb="3">
      <t>コウサクブツ</t>
    </rPh>
    <rPh sb="4" eb="6">
      <t>カイタイ</t>
    </rPh>
    <rPh sb="6" eb="8">
      <t>ヨテイ</t>
    </rPh>
    <rPh sb="8" eb="9">
      <t>ナド</t>
    </rPh>
    <phoneticPr fontId="9"/>
  </si>
  <si>
    <t>費用負担者（③で「有」を選択した場合）</t>
    <rPh sb="0" eb="2">
      <t>ヒヨウ</t>
    </rPh>
    <rPh sb="2" eb="4">
      <t>フタン</t>
    </rPh>
    <rPh sb="4" eb="5">
      <t>シャ</t>
    </rPh>
    <rPh sb="9" eb="10">
      <t>ア</t>
    </rPh>
    <rPh sb="12" eb="14">
      <t>センタク</t>
    </rPh>
    <rPh sb="16" eb="18">
      <t>バアイ</t>
    </rPh>
    <phoneticPr fontId="9"/>
  </si>
  <si>
    <t>土地の権利と併せた工作物等の権利移転の有無</t>
    <phoneticPr fontId="45"/>
  </si>
  <si>
    <t>対価の額の合計（円）</t>
    <rPh sb="0" eb="2">
      <t>タイカ</t>
    </rPh>
    <rPh sb="3" eb="4">
      <t>ガク</t>
    </rPh>
    <rPh sb="5" eb="7">
      <t>ゴウケイ</t>
    </rPh>
    <rPh sb="8" eb="9">
      <t>エン</t>
    </rPh>
    <phoneticPr fontId="9"/>
  </si>
  <si>
    <t>町丁目</t>
    <rPh sb="0" eb="1">
      <t>チョウ</t>
    </rPh>
    <rPh sb="1" eb="2">
      <t>チョウ</t>
    </rPh>
    <rPh sb="2" eb="3">
      <t>モク</t>
    </rPh>
    <phoneticPr fontId="9"/>
  </si>
  <si>
    <t>住居番号</t>
    <rPh sb="0" eb="2">
      <t>ジュウキョ</t>
    </rPh>
    <rPh sb="2" eb="4">
      <t>バンゴウ</t>
    </rPh>
    <phoneticPr fontId="9"/>
  </si>
  <si>
    <t>契約において移転・設定する権利の種類</t>
    <rPh sb="0" eb="2">
      <t>ケイヤク</t>
    </rPh>
    <rPh sb="6" eb="8">
      <t>イテン</t>
    </rPh>
    <rPh sb="9" eb="11">
      <t>セッテイ</t>
    </rPh>
    <rPh sb="13" eb="15">
      <t>ケンリ</t>
    </rPh>
    <rPh sb="16" eb="18">
      <t>シュルイ</t>
    </rPh>
    <phoneticPr fontId="9"/>
  </si>
  <si>
    <t>届出人の住所等
（代表者）</t>
    <rPh sb="0" eb="3">
      <t>トドケデニン</t>
    </rPh>
    <rPh sb="4" eb="6">
      <t>ジュウショ</t>
    </rPh>
    <rPh sb="6" eb="7">
      <t>トウ</t>
    </rPh>
    <rPh sb="9" eb="12">
      <t>ダイヒョウシャ</t>
    </rPh>
    <phoneticPr fontId="45"/>
  </si>
  <si>
    <t>無</t>
    <rPh sb="0" eb="1">
      <t>ナ</t>
    </rPh>
    <phoneticPr fontId="9"/>
  </si>
  <si>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</si>
  <si>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</si>
  <si>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</si>
  <si>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</si>
  <si>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</si>
  <si>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</si>
  <si>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</si>
  <si>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</si>
  <si>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</si>
  <si>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</si>
  <si>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上記入力した筆を除く外筆数</t>
    <rPh sb="2" eb="4">
      <t>ニュウリョク</t>
    </rPh>
    <phoneticPr fontId="9"/>
  </si>
  <si>
    <t>権利の移転等の態様</t>
    <rPh sb="0" eb="2">
      <t>ケンリ</t>
    </rPh>
    <rPh sb="3" eb="6">
      <t>イテンナド</t>
    </rPh>
    <rPh sb="7" eb="9">
      <t>タイヨウ</t>
    </rPh>
    <phoneticPr fontId="9"/>
  </si>
  <si>
    <t>底地権売買</t>
  </si>
  <si>
    <t>定期借地権</t>
  </si>
  <si>
    <t>信託受益権</t>
  </si>
  <si>
    <t>共有持分一部移転</t>
  </si>
  <si>
    <t>市町村受付番号</t>
    <phoneticPr fontId="9"/>
  </si>
  <si>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</si>
  <si>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</si>
  <si>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9"/>
  </si>
  <si>
    <t>入力方法</t>
    <rPh sb="0" eb="2">
      <t>ニュウリョク</t>
    </rPh>
    <rPh sb="2" eb="4">
      <t>ホウホウ</t>
    </rPh>
    <phoneticPr fontId="9"/>
  </si>
  <si>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9"/>
  </si>
  <si>
    <t>リストから選択</t>
    <rPh sb="5" eb="7">
      <t>センタク</t>
    </rPh>
    <phoneticPr fontId="9"/>
  </si>
  <si>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9"/>
  </si>
  <si>
    <t>入力内容</t>
    <rPh sb="0" eb="2">
      <t>ニュウリョク</t>
    </rPh>
    <rPh sb="2" eb="4">
      <t>ナイヨウ</t>
    </rPh>
    <phoneticPr fontId="9"/>
  </si>
  <si>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9"/>
  </si>
  <si>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9"/>
  </si>
  <si>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9"/>
  </si>
  <si>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9"/>
  </si>
  <si>
    <t>リストから選択</t>
    <phoneticPr fontId="9"/>
  </si>
  <si>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9"/>
  </si>
  <si>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9"/>
  </si>
  <si>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9"/>
  </si>
  <si>
    <t>届出に係る土地が所在する都道府県名</t>
    <rPh sb="0" eb="2">
      <t>トドケデ</t>
    </rPh>
    <rPh sb="3" eb="4">
      <t>カカ</t>
    </rPh>
    <rPh sb="5" eb="7">
      <t>トチ</t>
    </rPh>
    <rPh sb="8" eb="10">
      <t>ショザイ</t>
    </rPh>
    <rPh sb="12" eb="16">
      <t>トドウフケン</t>
    </rPh>
    <rPh sb="16" eb="17">
      <t>メイ</t>
    </rPh>
    <phoneticPr fontId="9"/>
  </si>
  <si>
    <t>届出に係る土地が所在する市区町村名</t>
    <rPh sb="0" eb="2">
      <t>トドケデ</t>
    </rPh>
    <rPh sb="3" eb="4">
      <t>カカ</t>
    </rPh>
    <rPh sb="5" eb="7">
      <t>トチ</t>
    </rPh>
    <rPh sb="8" eb="10">
      <t>ショザイ</t>
    </rPh>
    <rPh sb="12" eb="16">
      <t>シクチョウソン</t>
    </rPh>
    <rPh sb="16" eb="17">
      <t>メイ</t>
    </rPh>
    <phoneticPr fontId="9"/>
  </si>
  <si>
    <t>入力不要</t>
    <rPh sb="0" eb="2">
      <t>ニュウリョク</t>
    </rPh>
    <rPh sb="2" eb="4">
      <t>フヨウ</t>
    </rPh>
    <phoneticPr fontId="9"/>
  </si>
  <si>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9"/>
  </si>
  <si>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9"/>
  </si>
  <si>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9"/>
  </si>
  <si>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</si>
  <si>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</si>
  <si>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</si>
  <si>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</si>
  <si>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9"/>
  </si>
  <si>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</si>
  <si>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9"/>
  </si>
  <si>
    <t>添付書類一覧</t>
    <rPh sb="4" eb="6">
      <t>イチラン</t>
    </rPh>
    <phoneticPr fontId="9"/>
  </si>
  <si>
    <t>書類名</t>
    <rPh sb="0" eb="3">
      <t>ショルイメイ</t>
    </rPh>
    <phoneticPr fontId="9"/>
  </si>
  <si>
    <t>必須</t>
    <rPh sb="0" eb="2">
      <t>ヒッス</t>
    </rPh>
    <phoneticPr fontId="9"/>
  </si>
  <si>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</si>
  <si>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</si>
  <si>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</si>
  <si>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</si>
  <si>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</si>
  <si>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</si>
  <si>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</si>
  <si>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</si>
  <si>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9"/>
  </si>
  <si>
    <t>部数</t>
    <rPh sb="0" eb="2">
      <t>ブスウ</t>
    </rPh>
    <phoneticPr fontId="9"/>
  </si>
  <si>
    <t>委任状</t>
  </si>
  <si>
    <t>代理人が届出をする場合の委任状</t>
    <phoneticPr fontId="9"/>
  </si>
  <si>
    <t>要否</t>
    <rPh sb="0" eb="2">
      <t>ヨウヒ</t>
    </rPh>
    <phoneticPr fontId="9"/>
  </si>
  <si>
    <t>契約書の写し、又はこれに代わる書類</t>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</si>
  <si>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</si>
  <si>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</si>
  <si>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</si>
  <si>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</si>
  <si>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</si>
  <si>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9"/>
  </si>
  <si>
    <t>エラーチェック欄</t>
    <phoneticPr fontId="45"/>
  </si>
  <si>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</si>
  <si>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</si>
  <si>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</si>
  <si>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</si>
  <si>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</si>
  <si>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</si>
  <si>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</si>
  <si>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9"/>
  </si>
  <si>
    <t>別紙筆一覧</t>
    <rPh sb="0" eb="2">
      <t>ベッシ</t>
    </rPh>
    <rPh sb="3" eb="5">
      <t>イチラン</t>
    </rPh>
    <phoneticPr fontId="9"/>
  </si>
  <si>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9"/>
  </si>
  <si>
    <t>代理人の場合必須</t>
    <rPh sb="0" eb="3">
      <t>ダイリニン</t>
    </rPh>
    <rPh sb="4" eb="6">
      <t>バアイ</t>
    </rPh>
    <rPh sb="6" eb="8">
      <t>ヒッス</t>
    </rPh>
    <phoneticPr fontId="9"/>
  </si>
  <si>
    <t>予定している土地利用において、個別法に基づく手続等がある場合は「有」</t>
    <rPh sb="28" eb="30">
      <t>バアイ</t>
    </rPh>
    <rPh sb="32" eb="33">
      <t>ア</t>
    </rPh>
    <phoneticPr fontId="9"/>
  </si>
  <si>
    <t>個別法手続の有無</t>
    <rPh sb="0" eb="2">
      <t>コベツ</t>
    </rPh>
    <rPh sb="2" eb="3">
      <t>ホウ</t>
    </rPh>
    <rPh sb="3" eb="5">
      <t>テツヅキ</t>
    </rPh>
    <rPh sb="6" eb="8">
      <t>ウム</t>
    </rPh>
    <phoneticPr fontId="9"/>
  </si>
  <si>
    <t>工作物等の権利移転の有無</t>
    <rPh sb="0" eb="4">
      <t>コウサクブツナド</t>
    </rPh>
    <rPh sb="5" eb="7">
      <t>ケンリ</t>
    </rPh>
    <rPh sb="7" eb="9">
      <t>イテン</t>
    </rPh>
    <rPh sb="10" eb="12">
      <t>ウム</t>
    </rPh>
    <phoneticPr fontId="9"/>
  </si>
  <si>
    <t>別紙海外居住者</t>
    <rPh sb="0" eb="1">
      <t>ベツ</t>
    </rPh>
    <rPh sb="2" eb="4">
      <t>カイガイ</t>
    </rPh>
    <rPh sb="4" eb="7">
      <t>キョジュウシャ</t>
    </rPh>
    <phoneticPr fontId="9"/>
  </si>
  <si>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9"/>
  </si>
  <si>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</si>
  <si>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</si>
  <si>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</si>
  <si>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</si>
  <si>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代理人又は仲介の有無</t>
    <rPh sb="0" eb="3">
      <t>ダイリニン</t>
    </rPh>
    <rPh sb="3" eb="4">
      <t>マタ</t>
    </rPh>
    <rPh sb="5" eb="7">
      <t>チュウカイ</t>
    </rPh>
    <rPh sb="8" eb="10">
      <t>ウム</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</si>
  <si>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</si>
  <si>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</si>
  <si>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</si>
  <si>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</si>
  <si>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</si>
  <si>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</si>
  <si>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</si>
  <si>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</si>
  <si>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</si>
  <si>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</si>
  <si>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</si>
  <si>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</si>
  <si>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</si>
  <si>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</si>
  <si>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</si>
  <si>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</si>
  <si>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</si>
  <si>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</si>
  <si>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</si>
  <si>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</si>
  <si>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</si>
  <si>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</si>
  <si>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</si>
  <si>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</si>
  <si>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</si>
  <si>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</si>
  <si>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</si>
  <si>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</si>
  <si>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</si>
  <si>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</si>
  <si>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</si>
  <si>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</si>
  <si>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</si>
  <si>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</si>
  <si>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</si>
  <si>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</si>
  <si>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</si>
  <si>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</si>
  <si>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</si>
  <si>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</si>
  <si>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</si>
  <si>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</si>
  <si>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</si>
  <si>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</si>
  <si>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</si>
  <si>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</si>
  <si>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</si>
  <si>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</si>
  <si>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9"/>
  </si>
  <si>
    <t>三筆目以降の入力の有無</t>
    <rPh sb="0" eb="1">
      <t>サン</t>
    </rPh>
    <rPh sb="1" eb="2">
      <t>フデ</t>
    </rPh>
    <rPh sb="2" eb="3">
      <t>メ</t>
    </rPh>
    <rPh sb="3" eb="5">
      <t>イコウ</t>
    </rPh>
    <rPh sb="6" eb="8">
      <t>ニュウリョク</t>
    </rPh>
    <rPh sb="9" eb="11">
      <t>ウム</t>
    </rPh>
    <phoneticPr fontId="9"/>
  </si>
  <si>
    <t>四筆目以降の入力の有無</t>
    <rPh sb="0" eb="1">
      <t>ヨン</t>
    </rPh>
    <rPh sb="1" eb="2">
      <t>フデ</t>
    </rPh>
    <rPh sb="2" eb="3">
      <t>メ</t>
    </rPh>
    <rPh sb="3" eb="5">
      <t>イコウ</t>
    </rPh>
    <rPh sb="6" eb="8">
      <t>ニュウリョク</t>
    </rPh>
    <rPh sb="9" eb="11">
      <t>ウム</t>
    </rPh>
    <phoneticPr fontId="9"/>
  </si>
  <si>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9"/>
  </si>
  <si>
    <t>五筆目以降の入力の有無</t>
    <rPh sb="0" eb="1">
      <t>ゴ</t>
    </rPh>
    <rPh sb="1" eb="2">
      <t>フデ</t>
    </rPh>
    <rPh sb="2" eb="3">
      <t>メ</t>
    </rPh>
    <rPh sb="3" eb="5">
      <t>イコウ</t>
    </rPh>
    <rPh sb="6" eb="8">
      <t>ニュウリョク</t>
    </rPh>
    <rPh sb="9" eb="11">
      <t>ウム</t>
    </rPh>
    <phoneticPr fontId="9"/>
  </si>
  <si>
    <t>⑨で「その他」を「有」とした場合、具体的な権利の名称</t>
    <rPh sb="5" eb="6">
      <t>タ</t>
    </rPh>
    <rPh sb="9" eb="10">
      <t>ア</t>
    </rPh>
    <rPh sb="21" eb="23">
      <t>ケンリ</t>
    </rPh>
    <phoneticPr fontId="9"/>
  </si>
  <si>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9"/>
  </si>
  <si>
    <t>移転・設定する具体的な権利の種類</t>
    <rPh sb="0" eb="2">
      <t>イテン</t>
    </rPh>
    <rPh sb="3" eb="5">
      <t>セッテイ</t>
    </rPh>
    <rPh sb="7" eb="10">
      <t>グタイテキ</t>
    </rPh>
    <rPh sb="11" eb="13">
      <t>ケンリ</t>
    </rPh>
    <rPh sb="14" eb="16">
      <t>シュルイ</t>
    </rPh>
    <phoneticPr fontId="9"/>
  </si>
  <si>
    <t>具体的な国籍等</t>
    <rPh sb="0" eb="3">
      <t>グタイテキ</t>
    </rPh>
    <rPh sb="4" eb="6">
      <t>コクセキ</t>
    </rPh>
    <rPh sb="6" eb="7">
      <t>トウ</t>
    </rPh>
    <phoneticPr fontId="9"/>
  </si>
  <si>
    <t>具体的な業種</t>
    <rPh sb="0" eb="3">
      <t>グタイテキ</t>
    </rPh>
    <rPh sb="4" eb="6">
      <t>ギョウシュ</t>
    </rPh>
    <phoneticPr fontId="9"/>
  </si>
  <si>
    <t>町丁目、地番等</t>
    <rPh sb="0" eb="1">
      <t>マチ</t>
    </rPh>
    <rPh sb="1" eb="3">
      <t>チョウメ</t>
    </rPh>
    <rPh sb="4" eb="6">
      <t>チバン</t>
    </rPh>
    <rPh sb="6" eb="7">
      <t>トウ</t>
    </rPh>
    <phoneticPr fontId="9"/>
  </si>
  <si>
    <t>ビル、マンション名、部屋番号等</t>
    <rPh sb="8" eb="9">
      <t>メイ</t>
    </rPh>
    <rPh sb="10" eb="12">
      <t>ヘヤ</t>
    </rPh>
    <rPh sb="12" eb="14">
      <t>バンゴウ</t>
    </rPh>
    <rPh sb="14" eb="15">
      <t>ナド</t>
    </rPh>
    <phoneticPr fontId="9"/>
  </si>
  <si>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9"/>
  </si>
  <si>
    <t>土地の情報の届出の方法</t>
    <rPh sb="0" eb="2">
      <t>トチ</t>
    </rPh>
    <rPh sb="3" eb="5">
      <t>ジョウホウ</t>
    </rPh>
    <rPh sb="6" eb="8">
      <t>トドケデ</t>
    </rPh>
    <rPh sb="9" eb="11">
      <t>ホウホウ</t>
    </rPh>
    <phoneticPr fontId="9"/>
  </si>
  <si>
    <t>①</t>
    <phoneticPr fontId="9"/>
  </si>
  <si>
    <t>上記の筆を除く外筆数（当該筆情報に係るもの）</t>
    <rPh sb="11" eb="13">
      <t>トウガイ</t>
    </rPh>
    <rPh sb="13" eb="14">
      <t>フデ</t>
    </rPh>
    <rPh sb="14" eb="16">
      <t>ジョウホウ</t>
    </rPh>
    <rPh sb="17" eb="18">
      <t>カカ</t>
    </rPh>
    <phoneticPr fontId="9"/>
  </si>
  <si>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9"/>
  </si>
  <si>
    <t>⑫で「有」を選択した場合、具体的な法令の名称</t>
    <rPh sb="3" eb="4">
      <t>ア</t>
    </rPh>
    <rPh sb="6" eb="8">
      <t>センタク</t>
    </rPh>
    <rPh sb="10" eb="12">
      <t>バアイ</t>
    </rPh>
    <rPh sb="13" eb="16">
      <t>グタイテキ</t>
    </rPh>
    <rPh sb="17" eb="19">
      <t>ホウレイ</t>
    </rPh>
    <rPh sb="20" eb="22">
      <t>メイショウ</t>
    </rPh>
    <phoneticPr fontId="9"/>
  </si>
  <si>
    <t>手続状況（⑨から⑫で「有」を選択した場合に入力）</t>
    <rPh sb="11" eb="12">
      <t>ア</t>
    </rPh>
    <rPh sb="14" eb="16">
      <t>センタク</t>
    </rPh>
    <rPh sb="18" eb="20">
      <t>バアイ</t>
    </rPh>
    <rPh sb="21" eb="23">
      <t>ニュウリョク</t>
    </rPh>
    <phoneticPr fontId="9"/>
  </si>
  <si>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</si>
  <si>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</si>
  <si>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</si>
  <si>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9"/>
  </si>
  <si>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</si>
  <si>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9"/>
  </si>
  <si>
    <t>半角英数字および記号入力
（最大40文字程度で入力）</t>
    <rPh sb="0" eb="2">
      <t>ハンカク</t>
    </rPh>
    <rPh sb="2" eb="5">
      <t>エイスウジ</t>
    </rPh>
    <rPh sb="8" eb="10">
      <t>キゴウ</t>
    </rPh>
    <rPh sb="10" eb="12">
      <t>ニュウリョク</t>
    </rPh>
    <phoneticPr fontId="9"/>
  </si>
  <si>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</si>
  <si>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9"/>
  </si>
  <si>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9"/>
  </si>
  <si>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</si>
  <si>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9"/>
  </si>
  <si>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9"/>
  </si>
  <si>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9"/>
  </si>
  <si>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9"/>
  </si>
  <si>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9"/>
  </si>
  <si>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9"/>
  </si>
  <si>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9"/>
  </si>
  <si>
    <t>具体的な法令の名称
（最大5文字程度で入力）</t>
    <rPh sb="0" eb="3">
      <t>グタイテキ</t>
    </rPh>
    <rPh sb="4" eb="6">
      <t>ホウレイ</t>
    </rPh>
    <rPh sb="7" eb="9">
      <t>メイショウ</t>
    </rPh>
    <phoneticPr fontId="9"/>
  </si>
  <si>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</si>
  <si>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9"/>
  </si>
  <si>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</si>
  <si>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9"/>
  </si>
  <si>
    <t>直接入力
(半角・全角とも可)</t>
    <rPh sb="0" eb="2">
      <t>チョクセツ</t>
    </rPh>
    <rPh sb="2" eb="4">
      <t>ニュウリョク</t>
    </rPh>
    <rPh sb="6" eb="8">
      <t>ハンカク</t>
    </rPh>
    <rPh sb="9" eb="11">
      <t>ゼンカク</t>
    </rPh>
    <rPh sb="13" eb="14">
      <t>カ</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</si>
  <si>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</si>
  <si>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</si>
  <si>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</si>
  <si>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</si>
  <si>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</si>
  <si>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</si>
  <si>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</si>
  <si>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</si>
  <si>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</si>
  <si>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</si>
  <si>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</si>
  <si>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</si>
  <si>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</si>
  <si>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</si>
  <si>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</si>
  <si>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</si>
  <si>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</si>
  <si>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</si>
  <si>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</si>
  <si>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</si>
  <si>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</si>
  <si>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</si>
  <si>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</si>
  <si>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</si>
  <si>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</si>
  <si>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</si>
  <si>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</si>
  <si>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</si>
  <si>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</si>
  <si>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</si>
  <si>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</si>
  <si>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</si>
  <si>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</si>
  <si>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</si>
  <si>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</si>
  <si>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</si>
  <si>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</si>
  <si>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</si>
  <si>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</si>
  <si>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</si>
  <si>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</si>
  <si>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</si>
  <si>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</si>
  <si>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</si>
  <si>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</si>
  <si>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</si>
  <si>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</si>
  <si>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</si>
  <si>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</si>
  <si>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</si>
  <si>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</si>
  <si>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</si>
  <si>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</si>
  <si>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</si>
  <si>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</si>
  <si>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</si>
  <si>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</si>
  <si>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</si>
  <si>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</si>
  <si>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</si>
  <si>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</si>
  <si>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</si>
  <si>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</si>
  <si>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</si>
  <si>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</si>
  <si>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</si>
  <si>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</si>
  <si>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</si>
  <si>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</si>
  <si>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</si>
  <si>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</si>
  <si>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</si>
  <si>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</si>
  <si>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</si>
  <si>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</si>
  <si>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</si>
  <si>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</si>
  <si>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</si>
  <si>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</si>
  <si>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</si>
  <si>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</si>
  <si>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</si>
  <si>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</si>
  <si>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</si>
  <si>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</si>
  <si>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</si>
  <si>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</si>
  <si>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</si>
  <si>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</si>
  <si>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</si>
  <si>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</si>
  <si>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</si>
  <si>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</si>
  <si>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</si>
  <si>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</si>
  <si>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</si>
  <si>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</si>
  <si>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</si>
  <si>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</si>
  <si>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</si>
  <si>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</si>
  <si>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</si>
  <si>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</si>
  <si>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</si>
  <si>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</si>
  <si>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</si>
  <si>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</si>
  <si>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</si>
  <si>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</si>
  <si>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</si>
  <si>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</si>
  <si>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</si>
  <si>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</si>
  <si>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</si>
  <si>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</si>
  <si>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</si>
  <si>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</si>
  <si>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</si>
  <si>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</si>
  <si>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</si>
  <si>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</si>
  <si>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</si>
  <si>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</si>
  <si>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</si>
  <si>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</si>
  <si>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</si>
  <si>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</si>
  <si>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</si>
  <si>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</si>
  <si>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</si>
  <si>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</si>
  <si>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</si>
  <si>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t>　また、（外○筆）の内訳については、全ての筆を記載できない場合と同様に、地方公共団体の指示に従い別途提出すること。</t>
    <phoneticPr fontId="9"/>
  </si>
  <si>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9"/>
  </si>
  <si>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</si>
  <si>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</si>
  <si>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45"/>
  </si>
  <si>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</si>
  <si>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</si>
  <si>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</si>
  <si>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</si>
  <si>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</si>
  <si>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9"/>
  </si>
  <si>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9"/>
  </si>
  <si>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</si>
  <si>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</si>
  <si>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9"/>
  </si>
  <si>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</si>
  <si>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</si>
  <si>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</si>
  <si>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9"/>
  </si>
  <si>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</si>
  <si>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</si>
  <si>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</si>
  <si>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</si>
  <si>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</si>
  <si>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</si>
  <si>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</si>
  <si>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9"/>
  </si>
  <si>
    <t>１．Excelシート構成</t>
    <rPh sb="10" eb="12">
      <t>コウセイ</t>
    </rPh>
    <phoneticPr fontId="9"/>
  </si>
  <si>
    <t>シート名</t>
    <rPh sb="3" eb="4">
      <t>メイ</t>
    </rPh>
    <phoneticPr fontId="9"/>
  </si>
  <si>
    <t>土地売買等届出書</t>
    <rPh sb="0" eb="4">
      <t>トチバイバイ</t>
    </rPh>
    <rPh sb="4" eb="5">
      <t>ナド</t>
    </rPh>
    <rPh sb="5" eb="8">
      <t>トドケデショ</t>
    </rPh>
    <phoneticPr fontId="9"/>
  </si>
  <si>
    <t>入力フォーム</t>
    <rPh sb="0" eb="2">
      <t>ニュウリョク</t>
    </rPh>
    <phoneticPr fontId="9"/>
  </si>
  <si>
    <t>本ファイルのExcelシート構成は以下の通りです。</t>
    <rPh sb="0" eb="1">
      <t>ホン</t>
    </rPh>
    <rPh sb="14" eb="16">
      <t>コウセイ</t>
    </rPh>
    <rPh sb="17" eb="19">
      <t>イカ</t>
    </rPh>
    <rPh sb="20" eb="21">
      <t>トオ</t>
    </rPh>
    <phoneticPr fontId="9"/>
  </si>
  <si>
    <t>添付書類一覧</t>
    <phoneticPr fontId="9"/>
  </si>
  <si>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9"/>
  </si>
  <si>
    <t>マニュアル</t>
    <phoneticPr fontId="9"/>
  </si>
  <si>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9"/>
  </si>
  <si>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9"/>
  </si>
  <si>
    <t>契約内容に関する事項</t>
    <rPh sb="0" eb="2">
      <t>ケイヤク</t>
    </rPh>
    <rPh sb="2" eb="4">
      <t>ナイヨウ</t>
    </rPh>
    <rPh sb="5" eb="6">
      <t>カン</t>
    </rPh>
    <rPh sb="8" eb="10">
      <t>ジコウ</t>
    </rPh>
    <phoneticPr fontId="9"/>
  </si>
  <si>
    <t>カテゴリ名</t>
    <rPh sb="4" eb="5">
      <t>メイ</t>
    </rPh>
    <phoneticPr fontId="9"/>
  </si>
  <si>
    <t>内容</t>
    <rPh sb="0" eb="2">
      <t>ナイヨウ</t>
    </rPh>
    <phoneticPr fontId="9"/>
  </si>
  <si>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</si>
  <si>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9"/>
  </si>
  <si>
    <t>土地の利用目的等に関する事項</t>
    <rPh sb="0" eb="2">
      <t>トチ</t>
    </rPh>
    <rPh sb="3" eb="5">
      <t>リヨウ</t>
    </rPh>
    <rPh sb="5" eb="8">
      <t>モクテキナド</t>
    </rPh>
    <rPh sb="9" eb="10">
      <t>カン</t>
    </rPh>
    <rPh sb="12" eb="14">
      <t>ジコウ</t>
    </rPh>
    <phoneticPr fontId="9"/>
  </si>
  <si>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9"/>
  </si>
  <si>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9"/>
  </si>
  <si>
    <t>土地に存する工作物等に関する事項</t>
    <rPh sb="0" eb="2">
      <t>トチ</t>
    </rPh>
    <rPh sb="3" eb="4">
      <t>ソン</t>
    </rPh>
    <rPh sb="6" eb="10">
      <t>コウサクブツナド</t>
    </rPh>
    <rPh sb="11" eb="12">
      <t>カン</t>
    </rPh>
    <rPh sb="14" eb="16">
      <t>ジコウ</t>
    </rPh>
    <phoneticPr fontId="9"/>
  </si>
  <si>
    <t>①</t>
    <phoneticPr fontId="9"/>
  </si>
  <si>
    <t>②</t>
    <phoneticPr fontId="9"/>
  </si>
  <si>
    <t>③</t>
    <phoneticPr fontId="9"/>
  </si>
  <si>
    <t>④</t>
    <phoneticPr fontId="9"/>
  </si>
  <si>
    <t>⑤</t>
    <phoneticPr fontId="9"/>
  </si>
  <si>
    <t>列名</t>
    <rPh sb="0" eb="1">
      <t>レツ</t>
    </rPh>
    <rPh sb="1" eb="2">
      <t>メイ</t>
    </rPh>
    <phoneticPr fontId="9"/>
  </si>
  <si>
    <t>必須</t>
    <rPh sb="0" eb="2">
      <t>ヒッス</t>
    </rPh>
    <phoneticPr fontId="9"/>
  </si>
  <si>
    <t>該当の場合は必須</t>
    <phoneticPr fontId="9"/>
  </si>
  <si>
    <t>任意</t>
    <rPh sb="0" eb="2">
      <t>ニンイ</t>
    </rPh>
    <phoneticPr fontId="9"/>
  </si>
  <si>
    <t>入力済</t>
    <rPh sb="0" eb="3">
      <t>ニュウリョクズ</t>
    </rPh>
    <phoneticPr fontId="9"/>
  </si>
  <si>
    <t>可能な限り</t>
    <rPh sb="0" eb="2">
      <t>カノウ</t>
    </rPh>
    <rPh sb="3" eb="4">
      <t>カギ</t>
    </rPh>
    <phoneticPr fontId="9"/>
  </si>
  <si>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9"/>
  </si>
  <si>
    <t>直接入力
(半角のみ)</t>
    <phoneticPr fontId="9"/>
  </si>
  <si>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9"/>
  </si>
  <si>
    <t>直接入力
(半角・全角とも可)</t>
    <phoneticPr fontId="9"/>
  </si>
  <si>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9"/>
  </si>
  <si>
    <t>入力不要</t>
    <rPh sb="0" eb="4">
      <t>ニュウリョクフヨウ</t>
    </rPh>
    <phoneticPr fontId="9"/>
  </si>
  <si>
    <t>あらかじめ入力欄に値がセットされており、入力は不要です。</t>
    <rPh sb="5" eb="8">
      <t>ニュウリョクラン</t>
    </rPh>
    <rPh sb="9" eb="10">
      <t>アタイ</t>
    </rPh>
    <rPh sb="20" eb="22">
      <t>ニュウリョク</t>
    </rPh>
    <rPh sb="23" eb="25">
      <t>フヨウ</t>
    </rPh>
    <phoneticPr fontId="9"/>
  </si>
  <si>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9"/>
  </si>
  <si>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9"/>
  </si>
  <si>
    <t>必須入力の項目。</t>
    <rPh sb="0" eb="2">
      <t>ヒッス</t>
    </rPh>
    <rPh sb="5" eb="7">
      <t>コウモク</t>
    </rPh>
    <phoneticPr fontId="9"/>
  </si>
  <si>
    <t>該当する場合は必須入力の項目。</t>
    <phoneticPr fontId="9"/>
  </si>
  <si>
    <t>必須ではないが可能な限り入力する項目。</t>
    <rPh sb="0" eb="2">
      <t>ヒッス</t>
    </rPh>
    <rPh sb="7" eb="9">
      <t>カノウ</t>
    </rPh>
    <rPh sb="10" eb="11">
      <t>カギ</t>
    </rPh>
    <rPh sb="12" eb="14">
      <t>ニュウリョク</t>
    </rPh>
    <rPh sb="16" eb="18">
      <t>コウモク</t>
    </rPh>
    <phoneticPr fontId="9"/>
  </si>
  <si>
    <t>任意入力の項目。</t>
    <rPh sb="0" eb="2">
      <t>ニンイ</t>
    </rPh>
    <rPh sb="2" eb="4">
      <t>ニュウリョク</t>
    </rPh>
    <rPh sb="5" eb="7">
      <t>コウモク</t>
    </rPh>
    <phoneticPr fontId="9"/>
  </si>
  <si>
    <t>入力欄に値が入力済みであることを意味する。</t>
    <rPh sb="16" eb="18">
      <t>イミ</t>
    </rPh>
    <phoneticPr fontId="9"/>
  </si>
  <si>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9"/>
  </si>
  <si>
    <t>入力欄に対するセルの入力方法を表示する列です。</t>
    <rPh sb="15" eb="17">
      <t>ヒョウジ</t>
    </rPh>
    <rPh sb="19" eb="20">
      <t>レツ</t>
    </rPh>
    <phoneticPr fontId="9"/>
  </si>
  <si>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9"/>
  </si>
  <si>
    <t>（３）入力完了の確認</t>
    <rPh sb="5" eb="7">
      <t>カンリョウ</t>
    </rPh>
    <rPh sb="8" eb="10">
      <t>カクニン</t>
    </rPh>
    <phoneticPr fontId="9"/>
  </si>
  <si>
    <t>必須欄の種類</t>
    <rPh sb="0" eb="2">
      <t>ヒッス</t>
    </rPh>
    <rPh sb="2" eb="3">
      <t>ラン</t>
    </rPh>
    <rPh sb="4" eb="6">
      <t>シュルイ</t>
    </rPh>
    <phoneticPr fontId="9"/>
  </si>
  <si>
    <t>入力方法欄の種類</t>
    <rPh sb="0" eb="2">
      <t>ニュウリョク</t>
    </rPh>
    <rPh sb="2" eb="4">
      <t>ホウホウ</t>
    </rPh>
    <rPh sb="4" eb="5">
      <t>ラン</t>
    </rPh>
    <rPh sb="6" eb="8">
      <t>シュルイ</t>
    </rPh>
    <phoneticPr fontId="9"/>
  </si>
  <si>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</si>
  <si>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</si>
  <si>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</si>
  <si>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</si>
  <si>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</si>
  <si>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</si>
  <si>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</si>
  <si>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</si>
  <si>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</si>
  <si>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</si>
  <si>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</si>
  <si>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</si>
  <si>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</si>
  <si>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</si>
  <si>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9"/>
  </si>
  <si>
    <t>チェック内容</t>
    <rPh sb="4" eb="6">
      <t>ナイヨウ</t>
    </rPh>
    <phoneticPr fontId="9"/>
  </si>
  <si>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9"/>
  </si>
  <si>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9"/>
  </si>
  <si>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9"/>
  </si>
  <si>
    <t>入　力　終　了</t>
    <rPh sb="0" eb="1">
      <t>ニュウ</t>
    </rPh>
    <rPh sb="2" eb="3">
      <t>チカラ</t>
    </rPh>
    <rPh sb="4" eb="5">
      <t>シュウ</t>
    </rPh>
    <rPh sb="6" eb="7">
      <t>リョウ</t>
    </rPh>
    <phoneticPr fontId="9"/>
  </si>
  <si>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9"/>
  </si>
  <si>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9"/>
  </si>
  <si>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9"/>
  </si>
  <si>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9"/>
  </si>
  <si>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9"/>
  </si>
  <si>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9"/>
  </si>
  <si>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</si>
  <si>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</si>
  <si>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</si>
  <si>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</si>
  <si>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</si>
  <si>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9"/>
  </si>
  <si>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9"/>
  </si>
  <si>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9"/>
  </si>
  <si>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9"/>
  </si>
  <si>
    <t>都市計画区域外</t>
    <rPh sb="0" eb="2">
      <t>トシ</t>
    </rPh>
    <rPh sb="2" eb="4">
      <t>ケイカク</t>
    </rPh>
    <rPh sb="4" eb="6">
      <t>クイキ</t>
    </rPh>
    <rPh sb="6" eb="7">
      <t>ガイ</t>
    </rPh>
    <phoneticPr fontId="9"/>
  </si>
  <si>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</si>
  <si>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9"/>
  </si>
  <si>
    <t>都市計画区域外</t>
    <rPh sb="4" eb="7">
      <t>クイキガイ</t>
    </rPh>
    <phoneticPr fontId="9"/>
  </si>
  <si>
    <t>賃借権</t>
    <phoneticPr fontId="9"/>
  </si>
  <si>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9"/>
  </si>
  <si>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9"/>
  </si>
  <si>
    <t>直接入力
(半角のみ)</t>
    <rPh sb="0" eb="2">
      <t>チョクセツ</t>
    </rPh>
    <rPh sb="2" eb="4">
      <t>ニュウリョク</t>
    </rPh>
    <rPh sb="6" eb="8">
      <t>ハンカク</t>
    </rPh>
    <phoneticPr fontId="9"/>
  </si>
  <si>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9"/>
  </si>
  <si>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</si>
  <si>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</si>
  <si>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</si>
  <si>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</si>
  <si>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9"/>
  </si>
  <si>
    <t>土地売買等届出書　入力フォーム</t>
    <phoneticPr fontId="9"/>
  </si>
  <si>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</si>
  <si>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45"/>
  </si>
  <si>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</si>
  <si>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</si>
  <si>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</si>
  <si>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</si>
  <si>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</si>
  <si>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今回の届出の対象となる土地の筆数（合計）</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</si>
  <si>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</si>
  <si>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</si>
  <si>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</si>
  <si>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</si>
  <si>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9"/>
  </si>
  <si>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9"/>
  </si>
  <si>
    <t>②Excel画面下部にある「マニュアル」シートをクリックし、シートの一番左上にあるセルをクリックします。</t>
    <phoneticPr fontId="45"/>
  </si>
  <si>
    <t>朝鮮籍</t>
    <rPh sb="0" eb="3">
      <t>チョウセンセキ</t>
    </rPh>
    <phoneticPr fontId="19"/>
  </si>
  <si>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9"/>
  </si>
  <si>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9"/>
  </si>
  <si>
    <t>代表者の役職名・氏名(法人の場合のみ)</t>
    <phoneticPr fontId="9"/>
  </si>
  <si>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9"/>
  </si>
  <si>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</si>
  <si>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</si>
  <si>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9"/>
  </si>
  <si>
    <t>譲渡人の人数（共有者の数）</t>
    <rPh sb="0" eb="1">
      <t>ユズ</t>
    </rPh>
    <rPh sb="1" eb="2">
      <t>ワタ</t>
    </rPh>
    <rPh sb="2" eb="3">
      <t>ニン</t>
    </rPh>
    <rPh sb="4" eb="6">
      <t>ニンズウ</t>
    </rPh>
    <rPh sb="7" eb="10">
      <t>キョウユウシャ</t>
    </rPh>
    <rPh sb="11" eb="12">
      <t>カズ</t>
    </rPh>
    <phoneticPr fontId="9"/>
  </si>
  <si>
    <t>牧場</t>
    <rPh sb="0" eb="2">
      <t>ボクジョウ</t>
    </rPh>
    <phoneticPr fontId="33"/>
  </si>
  <si>
    <t>原野</t>
    <phoneticPr fontId="9"/>
  </si>
  <si>
    <t>山林</t>
    <phoneticPr fontId="9"/>
  </si>
  <si>
    <t>保安林</t>
    <phoneticPr fontId="33"/>
  </si>
  <si>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9"/>
  </si>
  <si>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9"/>
  </si>
  <si>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</si>
  <si>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</si>
  <si>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9"/>
  </si>
  <si>
    <t>必須項目が全て「入力済」になっているか、
チェックをお願いします</t>
    <rPh sb="0" eb="2">
      <t>ヒッス</t>
    </rPh>
    <rPh sb="2" eb="4">
      <t>コウモク</t>
    </rPh>
    <rPh sb="5" eb="6">
      <t>スベ</t>
    </rPh>
    <rPh sb="8" eb="10">
      <t>ニュウリョク</t>
    </rPh>
    <rPh sb="10" eb="11">
      <t>スミ</t>
    </rPh>
    <phoneticPr fontId="9"/>
  </si>
  <si>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</si>
  <si>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</si>
  <si>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</si>
  <si>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9"/>
  </si>
  <si>
    <t>地上権売買</t>
    <rPh sb="0" eb="3">
      <t>チジョウケン</t>
    </rPh>
    <rPh sb="3" eb="5">
      <t>バイバイ</t>
    </rPh>
    <phoneticPr fontId="3"/>
  </si>
  <si>
    <t>賃借権売買</t>
    <rPh sb="0" eb="3">
      <t>チンシャクケン</t>
    </rPh>
    <rPh sb="3" eb="5">
      <t>バイバイ</t>
    </rPh>
    <phoneticPr fontId="3"/>
  </si>
  <si>
    <t>2.「入力フォーム」シート入力にあたっての注意事項</t>
    <phoneticPr fontId="9"/>
  </si>
  <si>
    <t>（２）列の説明</t>
    <phoneticPr fontId="9"/>
  </si>
  <si>
    <t>（１）シートの構成</t>
    <phoneticPr fontId="9"/>
  </si>
  <si>
    <t>受付日・受理番号</t>
    <rPh sb="0" eb="2">
      <t>ウケツケ</t>
    </rPh>
    <rPh sb="2" eb="3">
      <t>ヒ</t>
    </rPh>
    <rPh sb="4" eb="6">
      <t>ジュリ</t>
    </rPh>
    <rPh sb="6" eb="8">
      <t>バンゴウ</t>
    </rPh>
    <phoneticPr fontId="33"/>
  </si>
  <si>
    <t>処理日・処理番号</t>
    <rPh sb="0" eb="2">
      <t>ショリ</t>
    </rPh>
    <rPh sb="2" eb="3">
      <t>ヒ</t>
    </rPh>
    <rPh sb="4" eb="6">
      <t>ショリ</t>
    </rPh>
    <rPh sb="6" eb="8">
      <t>バンゴウ</t>
    </rPh>
    <phoneticPr fontId="33"/>
  </si>
  <si>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</si>
  <si>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</si>
  <si>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9"/>
  </si>
  <si>
    <t>a</t>
    <phoneticPr fontId="9"/>
  </si>
  <si>
    <t>b</t>
    <phoneticPr fontId="9"/>
  </si>
  <si>
    <t>土地売買等届出書</t>
    <rPh sb="0" eb="2">
      <t>トチ</t>
    </rPh>
    <rPh sb="2" eb="5">
      <t>バイバイナド</t>
    </rPh>
    <rPh sb="5" eb="8">
      <t>トドケデショ</t>
    </rPh>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</si>
  <si>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</si>
  <si>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</si>
  <si>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</si>
  <si>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</si>
  <si>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</si>
  <si>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</si>
  <si>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</si>
  <si>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</si>
  <si>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</si>
  <si>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</si>
  <si>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</si>
  <si>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</si>
  <si>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</si>
  <si>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</si>
  <si>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</si>
  <si>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</si>
  <si>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</si>
  <si>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</si>
  <si>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</si>
  <si>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</si>
  <si>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</si>
  <si>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</si>
  <si>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</si>
  <si>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</si>
  <si>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</si>
  <si>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</si>
  <si>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</si>
  <si>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</si>
  <si>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</si>
  <si>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</si>
  <si>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</si>
  <si>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</si>
  <si>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</si>
  <si>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</si>
  <si>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</si>
  <si>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</si>
  <si>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</si>
  <si>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</si>
  <si>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</si>
  <si>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</si>
  <si>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</si>
  <si>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</si>
  <si>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</si>
  <si>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</si>
  <si>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</si>
  <si>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</si>
  <si>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</si>
  <si>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</si>
  <si>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</si>
  <si>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</si>
  <si>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</si>
  <si>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</si>
  <si>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</si>
  <si>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</si>
  <si>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</si>
  <si>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</si>
  <si>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</si>
  <si>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</si>
  <si>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</si>
  <si>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</si>
  <si>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</si>
  <si>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</si>
  <si>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</si>
  <si>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</si>
  <si>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</si>
  <si>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</si>
  <si>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</si>
  <si>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</si>
  <si>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</si>
  <si>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</si>
  <si>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</si>
  <si>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</si>
  <si>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</si>
  <si>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</si>
  <si>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</si>
  <si>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</si>
  <si>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</si>
  <si>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</si>
  <si>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</si>
  <si>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</si>
  <si>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</si>
  <si>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</si>
  <si>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</si>
  <si>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</si>
  <si>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</si>
  <si>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</si>
  <si>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</si>
  <si>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</si>
  <si>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</si>
  <si>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</si>
  <si>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</si>
  <si>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</si>
  <si>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</si>
  <si>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</si>
  <si>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</si>
  <si>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</si>
  <si>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</si>
  <si>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</si>
  <si>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</si>
  <si>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</si>
  <si>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</si>
  <si>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</si>
  <si>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</si>
  <si>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</si>
  <si>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</si>
  <si>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</si>
  <si>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</si>
  <si>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</si>
  <si>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</si>
  <si>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</si>
  <si>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</si>
  <si>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</si>
  <si>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</si>
  <si>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</si>
  <si>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</si>
  <si>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</si>
  <si>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</si>
  <si>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</si>
  <si>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</si>
  <si>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</si>
  <si>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</si>
  <si>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</si>
  <si>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</si>
  <si>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</si>
  <si>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</si>
  <si>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</si>
  <si>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</si>
  <si>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</si>
  <si>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</si>
  <si>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</si>
  <si>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</si>
  <si>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</si>
  <si>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</si>
  <si>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</si>
  <si>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</si>
  <si>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</si>
  <si>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</si>
  <si>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</si>
  <si>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</si>
  <si>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</si>
  <si>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</si>
  <si>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</si>
  <si>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</si>
  <si>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</si>
  <si>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</si>
  <si>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</si>
  <si>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</si>
  <si>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</si>
  <si>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</si>
  <si>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</si>
  <si>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</si>
  <si>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</si>
  <si>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</si>
  <si>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</si>
  <si>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</si>
  <si>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</si>
  <si>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</si>
  <si>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</si>
  <si>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</si>
  <si>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</si>
  <si>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</si>
  <si>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</si>
  <si>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</si>
  <si>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</si>
  <si>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</si>
  <si>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</si>
  <si>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</si>
  <si>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</si>
  <si>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</si>
  <si>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</si>
  <si>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</si>
  <si>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</si>
  <si>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</si>
  <si>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</si>
  <si>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</si>
  <si>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</si>
  <si>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</si>
  <si>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</si>
  <si>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</si>
  <si>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</si>
  <si>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</si>
  <si>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</si>
  <si>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</si>
  <si>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</si>
  <si>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</si>
  <si>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</si>
  <si>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</si>
  <si>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</si>
  <si>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</si>
  <si>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</si>
  <si>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</si>
  <si>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</si>
  <si>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</si>
  <si>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</si>
  <si>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</si>
  <si>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</si>
  <si>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</si>
  <si>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</si>
  <si>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</si>
  <si>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</si>
  <si>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</si>
  <si>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</si>
  <si>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</si>
  <si>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</si>
  <si>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</si>
  <si>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</si>
  <si>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</si>
  <si>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</si>
  <si>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</si>
  <si>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</si>
  <si>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</si>
  <si>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</si>
  <si>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</si>
  <si>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</si>
  <si>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</si>
  <si>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</si>
  <si>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</si>
  <si>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</si>
  <si>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</si>
  <si>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</si>
  <si>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</si>
  <si>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</si>
  <si>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</si>
  <si>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</si>
  <si>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</si>
  <si>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</si>
  <si>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</si>
  <si>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</si>
  <si>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</si>
  <si>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</si>
  <si>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</si>
  <si>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</si>
  <si>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</si>
  <si>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</si>
  <si>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</si>
  <si>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</si>
  <si>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</si>
  <si>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</si>
  <si>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</si>
  <si>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</si>
  <si>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</si>
  <si>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</si>
  <si>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</si>
  <si>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</si>
  <si>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</si>
  <si>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</si>
  <si>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</si>
  <si>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</si>
  <si>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</si>
  <si>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</si>
  <si>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</si>
  <si>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</si>
  <si>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</si>
  <si>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</si>
  <si>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</si>
  <si>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</si>
  <si>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</si>
  <si>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</si>
  <si>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</si>
  <si>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</si>
  <si>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</si>
  <si>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</si>
  <si>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</si>
  <si>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</si>
  <si>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</si>
  <si>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</si>
  <si>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</si>
  <si>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</si>
  <si>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</si>
  <si>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</si>
  <si>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</si>
  <si>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</si>
  <si>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</si>
  <si>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</si>
  <si>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</si>
  <si>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</si>
  <si>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</si>
  <si>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</si>
  <si>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</si>
  <si>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</si>
  <si>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</si>
  <si>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</si>
  <si>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</si>
  <si>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</si>
  <si>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</si>
  <si>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</si>
  <si>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</si>
  <si>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</si>
  <si>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</si>
  <si>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</si>
  <si>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</si>
  <si>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</si>
  <si>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</si>
  <si>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</si>
  <si>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</si>
  <si>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</si>
  <si>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</si>
  <si>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</si>
  <si>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</si>
  <si>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</si>
  <si>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</si>
  <si>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</si>
  <si>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</si>
  <si>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</si>
  <si>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</si>
  <si>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</si>
  <si>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</si>
  <si>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</si>
  <si>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</si>
  <si>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</si>
  <si>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</si>
  <si>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</si>
  <si>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</si>
  <si>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</si>
  <si>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</si>
  <si>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</si>
  <si>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</si>
  <si>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</si>
  <si>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</si>
  <si>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</si>
  <si>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</si>
  <si>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</si>
  <si>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</si>
  <si>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</si>
  <si>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</si>
  <si>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</si>
  <si>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</si>
  <si>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</si>
  <si>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</si>
  <si>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</si>
  <si>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</si>
  <si>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</si>
  <si>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</si>
  <si>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</si>
  <si>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</si>
  <si>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</si>
  <si>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</si>
  <si>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</si>
  <si>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</si>
  <si>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</si>
  <si>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</si>
  <si>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</si>
  <si>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</si>
  <si>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</si>
  <si>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</si>
  <si>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</si>
  <si>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</si>
  <si>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</si>
  <si>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</si>
  <si>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</si>
  <si>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</si>
  <si>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</si>
  <si>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</si>
  <si>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</si>
  <si>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</si>
  <si>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</si>
  <si>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</si>
  <si>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</si>
  <si>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</si>
  <si>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</si>
  <si>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</si>
  <si>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</si>
  <si>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</si>
  <si>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</si>
  <si>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</si>
  <si>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</si>
  <si>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</si>
  <si>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</si>
  <si>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</si>
  <si>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</si>
  <si>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</si>
  <si>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</si>
  <si>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</si>
  <si>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</si>
  <si>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</si>
  <si>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</si>
  <si>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</si>
  <si>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</si>
  <si>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</si>
  <si>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</si>
  <si>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</si>
  <si>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</si>
  <si>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</si>
  <si>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</si>
  <si>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</si>
  <si>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</si>
  <si>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</si>
  <si>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</si>
  <si>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</si>
  <si>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</si>
  <si>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</si>
  <si>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</si>
  <si>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</si>
  <si>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</si>
  <si>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</si>
  <si>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</si>
  <si>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</si>
  <si>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</si>
  <si>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</si>
  <si>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</si>
  <si>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</si>
  <si>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</si>
  <si>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</si>
  <si>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</si>
  <si>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</si>
  <si>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</si>
  <si>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</si>
  <si>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</si>
  <si>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</si>
  <si>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</si>
  <si>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</si>
  <si>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</si>
  <si>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</si>
  <si>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</si>
  <si>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</si>
  <si>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</si>
  <si>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</si>
  <si>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</si>
  <si>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</si>
  <si>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</si>
  <si>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</si>
  <si>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</si>
  <si>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</si>
  <si>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</si>
  <si>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</si>
  <si>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</si>
  <si>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</si>
  <si>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</si>
  <si>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</si>
  <si>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</si>
  <si>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</si>
  <si>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</si>
  <si>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</si>
  <si>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</si>
  <si>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</si>
  <si>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</si>
  <si>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</si>
  <si>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</si>
  <si>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</si>
  <si>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</si>
  <si>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</si>
  <si>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</si>
  <si>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</si>
  <si>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</si>
  <si>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</si>
  <si>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</si>
  <si>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</si>
  <si>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</si>
  <si>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</si>
  <si>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</si>
  <si>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</si>
  <si>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</si>
  <si>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</si>
  <si>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</si>
  <si>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</si>
  <si>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</si>
  <si>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</si>
  <si>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</si>
  <si>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</si>
  <si>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</si>
  <si>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</si>
  <si>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</si>
  <si>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</si>
  <si>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</si>
  <si>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</si>
  <si>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</si>
  <si>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</si>
  <si>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</si>
  <si>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</si>
  <si>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</si>
  <si>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</si>
  <si>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</si>
  <si>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</si>
  <si>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</si>
  <si>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</si>
  <si>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</si>
  <si>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</si>
  <si>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</si>
  <si>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</si>
  <si>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</si>
  <si>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</si>
  <si>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</si>
  <si>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</si>
  <si>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</si>
  <si>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</si>
  <si>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</si>
  <si>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</si>
  <si>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</si>
  <si>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</si>
  <si>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</si>
  <si>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</si>
  <si>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</si>
  <si>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</si>
  <si>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</si>
  <si>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</si>
  <si>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</si>
  <si>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</si>
  <si>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</si>
  <si>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</si>
  <si>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</si>
  <si>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</si>
  <si>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</si>
  <si>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</si>
  <si>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</si>
  <si>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</si>
  <si>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</si>
  <si>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</si>
  <si>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</si>
  <si>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</si>
  <si>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</si>
  <si>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</si>
  <si>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</si>
  <si>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</si>
  <si>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</si>
  <si>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</si>
  <si>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</si>
  <si>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</si>
  <si>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</si>
  <si>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</si>
  <si>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</si>
  <si>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</si>
  <si>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</si>
  <si>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</si>
  <si>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</si>
  <si>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</si>
  <si>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</si>
  <si>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</si>
  <si>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</si>
  <si>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</si>
  <si>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</si>
  <si>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</si>
  <si>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</si>
  <si>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</si>
  <si>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</si>
  <si>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</si>
  <si>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</si>
  <si>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</si>
  <si>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</si>
  <si>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</si>
  <si>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</si>
  <si>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</si>
  <si>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</si>
  <si>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</si>
  <si>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</si>
  <si>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</si>
  <si>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</si>
  <si>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</si>
  <si>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</si>
  <si>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</si>
  <si>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</si>
  <si>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</si>
  <si>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</si>
  <si>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</si>
  <si>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</si>
  <si>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</si>
  <si>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</si>
  <si>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</si>
  <si>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</si>
  <si>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</si>
  <si>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</si>
  <si>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</si>
  <si>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</si>
  <si>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</si>
  <si>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</si>
  <si>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</si>
  <si>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</si>
  <si>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</si>
  <si>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</si>
  <si>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</si>
  <si>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</si>
  <si>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</si>
  <si>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</si>
  <si>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</si>
  <si>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</si>
  <si>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</si>
  <si>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</si>
  <si>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</si>
  <si>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</si>
  <si>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</si>
  <si>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</si>
  <si>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</si>
  <si>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</si>
  <si>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</si>
  <si>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</si>
  <si>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</si>
  <si>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</si>
  <si>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</si>
  <si>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</si>
  <si>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</si>
  <si>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</si>
  <si>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</si>
  <si>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</si>
  <si>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</si>
  <si>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</si>
  <si>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</si>
  <si>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</si>
  <si>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</si>
  <si>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</si>
  <si>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</si>
  <si>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</si>
  <si>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</si>
  <si>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</si>
  <si>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</si>
  <si>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</si>
  <si>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</si>
  <si>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</si>
  <si>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</si>
  <si>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</si>
  <si>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</si>
  <si>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</si>
  <si>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</si>
  <si>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</si>
  <si>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</si>
  <si>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</si>
  <si>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</si>
  <si>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</si>
  <si>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</si>
  <si>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</si>
  <si>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</si>
  <si>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</si>
  <si>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</si>
  <si>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</si>
  <si>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</si>
  <si>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</si>
  <si>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</si>
  <si>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</si>
  <si>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</si>
  <si>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</si>
  <si>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</si>
  <si>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</si>
  <si>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</si>
  <si>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</si>
  <si>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</si>
  <si>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</si>
  <si>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</si>
  <si>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</si>
  <si>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</si>
  <si>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</si>
  <si>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</si>
  <si>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</si>
  <si>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</si>
  <si>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</si>
  <si>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</si>
  <si>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</si>
  <si>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</si>
  <si>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</si>
  <si>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</si>
  <si>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</si>
  <si>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</si>
  <si>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</si>
  <si>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</si>
  <si>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</si>
  <si>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</si>
  <si>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</si>
  <si>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</si>
  <si>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</si>
  <si>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</si>
  <si>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</si>
  <si>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</si>
  <si>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</si>
  <si>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</si>
  <si>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</si>
  <si>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</si>
  <si>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</si>
  <si>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</si>
  <si>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</si>
  <si>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</si>
  <si>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</si>
  <si>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</si>
  <si>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</si>
  <si>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</si>
  <si>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</si>
  <si>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</si>
  <si>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</si>
  <si>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</si>
  <si>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</si>
  <si>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</si>
  <si>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</si>
  <si>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</si>
  <si>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</si>
  <si>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</si>
  <si>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</si>
  <si>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</si>
  <si>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</si>
  <si>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</si>
  <si>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</si>
  <si>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</si>
  <si>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</si>
  <si>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</si>
  <si>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</si>
  <si>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</si>
  <si>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</si>
  <si>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</si>
  <si>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</si>
  <si>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</si>
  <si>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</si>
  <si>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</si>
  <si>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</si>
  <si>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</si>
  <si>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</si>
  <si>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</si>
  <si>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</si>
  <si>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</si>
  <si>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</si>
  <si>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</si>
  <si>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</si>
  <si>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</si>
  <si>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</si>
  <si>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</si>
  <si>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</si>
  <si>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</si>
  <si>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</si>
  <si>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</si>
  <si>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</si>
  <si>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</si>
  <si>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</si>
  <si>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</si>
  <si>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</si>
  <si>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</si>
  <si>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</si>
  <si>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</si>
  <si>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</si>
  <si>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</si>
  <si>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</si>
  <si>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</si>
  <si>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</si>
  <si>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</si>
  <si>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</si>
  <si>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</si>
  <si>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</si>
  <si>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</si>
  <si>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</si>
  <si>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</si>
  <si>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</si>
  <si>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</si>
  <si>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</si>
  <si>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</si>
  <si>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</si>
  <si>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</si>
  <si>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</si>
  <si>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</si>
  <si>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</si>
  <si>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</si>
  <si>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</si>
  <si>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</si>
  <si>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</si>
  <si>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</si>
  <si>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</si>
  <si>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</si>
  <si>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</si>
  <si>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</si>
  <si>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</si>
  <si>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</si>
  <si>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</si>
  <si>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</si>
  <si>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</si>
  <si>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</si>
  <si>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</si>
  <si>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</si>
  <si>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</si>
  <si>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</si>
  <si>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</si>
  <si>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</si>
  <si>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</si>
  <si>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</si>
  <si>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</si>
  <si>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</si>
  <si>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</si>
  <si>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</si>
  <si>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</si>
  <si>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</si>
  <si>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</si>
  <si>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</si>
  <si>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</si>
  <si>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</si>
  <si>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</si>
  <si>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</si>
  <si>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</si>
  <si>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</si>
  <si>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</si>
  <si>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</si>
  <si>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</si>
  <si>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</si>
  <si>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</si>
  <si>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</si>
  <si>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</si>
  <si>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</si>
  <si>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</si>
  <si>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</si>
  <si>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</si>
  <si>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</si>
  <si>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</si>
  <si>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</si>
  <si>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</si>
  <si>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</si>
  <si>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</si>
  <si>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</si>
  <si>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</si>
  <si>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</si>
  <si>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</si>
  <si>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</si>
  <si>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</si>
  <si>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</si>
  <si>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</si>
  <si>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</si>
  <si>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</si>
  <si>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</si>
  <si>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</si>
  <si>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</si>
  <si>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</si>
  <si>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</si>
  <si>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</si>
  <si>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</si>
  <si>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</si>
  <si>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</si>
  <si>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</si>
  <si>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</si>
  <si>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</si>
  <si>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</si>
  <si>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</si>
  <si>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</si>
  <si>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</si>
  <si>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</si>
  <si>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</si>
  <si>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</si>
  <si>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</si>
  <si>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</si>
  <si>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</si>
  <si>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</si>
  <si>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</si>
  <si>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</si>
  <si>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</si>
  <si>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</si>
  <si>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</si>
  <si>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</si>
  <si>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</si>
  <si>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</si>
  <si>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</si>
  <si>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</si>
  <si>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</si>
  <si>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</si>
  <si>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</si>
  <si>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</si>
  <si>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</si>
  <si>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</si>
  <si>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</si>
  <si>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</si>
  <si>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</si>
  <si>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</si>
  <si>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</si>
  <si>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</si>
  <si>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</si>
  <si>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</si>
  <si>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</si>
  <si>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</si>
  <si>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</si>
  <si>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</si>
  <si>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</si>
  <si>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</si>
  <si>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</si>
  <si>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</si>
  <si>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</si>
  <si>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</si>
  <si>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</si>
  <si>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</si>
  <si>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</si>
  <si>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</si>
  <si>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</si>
  <si>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</si>
  <si>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</si>
  <si>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</si>
  <si>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</si>
  <si>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</si>
  <si>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</si>
  <si>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</si>
  <si>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</si>
  <si>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</si>
  <si>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</si>
  <si>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</si>
  <si>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</si>
  <si>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</si>
  <si>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</si>
  <si>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</si>
  <si>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</si>
  <si>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</si>
  <si>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</si>
  <si>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</si>
  <si>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</si>
  <si>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</si>
  <si>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</si>
  <si>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</si>
  <si>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</si>
  <si>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</si>
  <si>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</si>
  <si>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</si>
  <si>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</si>
  <si>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</si>
  <si>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</si>
  <si>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</si>
  <si>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</si>
  <si>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</si>
  <si>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</si>
  <si>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</si>
  <si>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</si>
  <si>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</si>
  <si>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</si>
  <si>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</si>
  <si>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</si>
  <si>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</si>
  <si>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</si>
  <si>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</si>
  <si>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</si>
  <si>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</si>
  <si>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</si>
  <si>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</si>
  <si>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</si>
  <si>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</si>
  <si>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</si>
  <si>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</si>
  <si>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</si>
  <si>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</si>
  <si>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</si>
  <si>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</si>
  <si>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</si>
  <si>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</si>
  <si>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</si>
  <si>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</si>
  <si>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</si>
  <si>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</si>
  <si>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</si>
  <si>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</si>
  <si>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</si>
  <si>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</si>
  <si>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</si>
  <si>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</si>
  <si>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</si>
  <si>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</si>
  <si>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</si>
  <si>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</si>
  <si>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</si>
  <si>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</si>
  <si>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</si>
  <si>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</si>
  <si>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</si>
  <si>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</si>
  <si>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</si>
  <si>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</si>
  <si>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</si>
  <si>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</si>
  <si>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</si>
  <si>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</si>
  <si>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</si>
  <si>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</si>
  <si>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</si>
  <si>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</si>
  <si>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</si>
  <si>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</si>
  <si>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</si>
  <si>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</si>
  <si>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</si>
  <si>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</si>
  <si>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</si>
  <si>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</si>
  <si>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</si>
  <si>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</si>
  <si>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</si>
  <si>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</si>
  <si>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</si>
  <si>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</si>
  <si>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</si>
  <si>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</si>
  <si>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</si>
  <si>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</si>
  <si>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</si>
  <si>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</si>
  <si>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</si>
  <si>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</si>
  <si>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</si>
  <si>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</si>
  <si>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</si>
  <si>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</si>
  <si>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</si>
  <si>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</si>
  <si>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</si>
  <si>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</si>
  <si>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</si>
  <si>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</si>
  <si>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</si>
  <si>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</si>
  <si>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</si>
  <si>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</si>
  <si>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</si>
  <si>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</si>
  <si>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</si>
  <si>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</si>
  <si>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</si>
  <si>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</si>
  <si>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</si>
  <si>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</si>
  <si>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</si>
  <si>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</si>
  <si>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</si>
  <si>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</si>
  <si>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</si>
  <si>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</si>
  <si>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</si>
  <si>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</si>
  <si>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</si>
  <si>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</si>
  <si>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</si>
  <si>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</si>
  <si>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</si>
  <si>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</si>
  <si>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</si>
  <si>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</si>
  <si>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</si>
  <si>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</si>
  <si>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</si>
  <si>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</si>
  <si>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</si>
  <si>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</si>
  <si>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</si>
  <si>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</si>
  <si>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</si>
  <si>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</si>
  <si>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</si>
  <si>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</si>
  <si>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</si>
  <si>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</si>
  <si>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</si>
  <si>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</si>
  <si>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</si>
  <si>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</si>
  <si>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</si>
  <si>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</si>
  <si>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</si>
  <si>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</si>
  <si>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</si>
  <si>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</si>
  <si>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</si>
  <si>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</si>
  <si>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</si>
  <si>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</si>
  <si>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</si>
  <si>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</si>
  <si>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</si>
  <si>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</si>
  <si>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</si>
  <si>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</si>
  <si>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</si>
  <si>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</si>
  <si>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</si>
  <si>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</si>
  <si>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</si>
  <si>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</si>
  <si>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</si>
  <si>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</si>
  <si>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</si>
  <si>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</si>
  <si>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</si>
  <si>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</si>
  <si>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</si>
  <si>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</si>
  <si>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</si>
  <si>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</si>
  <si>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</si>
  <si>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</si>
  <si>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</si>
  <si>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</si>
  <si>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</si>
  <si>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</si>
  <si>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</si>
  <si>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</si>
  <si>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</si>
  <si>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</si>
  <si>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</si>
  <si>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</si>
  <si>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</si>
  <si>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</si>
  <si>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</si>
  <si>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</si>
  <si>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</si>
  <si>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</si>
  <si>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</si>
  <si>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</si>
  <si>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</si>
  <si>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</si>
  <si>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</si>
  <si>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</si>
  <si>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</si>
  <si>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</si>
  <si>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</si>
  <si>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</si>
  <si>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</si>
  <si>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</si>
  <si>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</si>
  <si>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</si>
  <si>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</si>
  <si>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</si>
  <si>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</si>
  <si>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</si>
  <si>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</si>
  <si>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</si>
  <si>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</si>
  <si>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</si>
  <si>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</si>
  <si>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</si>
  <si>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</si>
  <si>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</si>
  <si>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</si>
  <si>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</si>
  <si>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</si>
  <si>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</si>
  <si>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</si>
  <si>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</si>
  <si>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</si>
  <si>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</si>
  <si>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</si>
  <si>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</si>
  <si>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</si>
  <si>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</si>
  <si>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</si>
  <si>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</si>
  <si>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</si>
  <si>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</si>
  <si>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</si>
  <si>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</si>
  <si>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</si>
  <si>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</si>
  <si>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</si>
  <si>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</si>
  <si>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</si>
  <si>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</si>
  <si>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</si>
  <si>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</si>
  <si>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</si>
  <si>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</si>
  <si>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</si>
  <si>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</si>
  <si>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</si>
  <si>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</si>
  <si>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</si>
  <si>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</si>
  <si>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</si>
  <si>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</si>
  <si>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</si>
  <si>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</si>
  <si>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</si>
  <si>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</si>
  <si>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</si>
  <si>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</si>
  <si>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</si>
  <si>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</si>
  <si>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</si>
  <si>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</si>
  <si>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</si>
  <si>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</si>
  <si>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</si>
  <si>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</si>
  <si>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</si>
  <si>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</si>
  <si>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</si>
  <si>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</si>
  <si>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</si>
  <si>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</si>
  <si>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</si>
  <si>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</si>
  <si>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</si>
  <si>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</si>
  <si>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</si>
  <si>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</si>
  <si>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</si>
  <si>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</si>
  <si>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</si>
  <si>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</si>
  <si>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</si>
  <si>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</si>
  <si>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</si>
  <si>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</si>
  <si>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</si>
  <si>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</si>
  <si>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</si>
  <si>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</si>
  <si>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</si>
  <si>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</si>
  <si>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</si>
  <si>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</si>
  <si>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</si>
  <si>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</si>
  <si>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</si>
  <si>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</si>
  <si>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</si>
  <si>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</si>
  <si>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</si>
  <si>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</si>
  <si>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</si>
  <si>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</si>
  <si>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</si>
  <si>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</si>
  <si>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</si>
  <si>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</si>
  <si>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</si>
  <si>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</si>
  <si>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</si>
  <si>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</si>
  <si>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</si>
  <si>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</si>
  <si>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</si>
  <si>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</si>
  <si>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</si>
  <si>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</si>
  <si>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</si>
  <si>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</si>
  <si>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</si>
  <si>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</si>
  <si>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</si>
  <si>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</si>
  <si>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</si>
  <si>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</si>
  <si>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</si>
  <si>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</si>
  <si>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</si>
  <si>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</si>
  <si>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</si>
  <si>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</si>
  <si>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</si>
  <si>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</si>
  <si>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</si>
  <si>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</si>
  <si>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</si>
  <si>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</si>
  <si>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</si>
  <si>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</si>
  <si>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</si>
  <si>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</si>
  <si>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</si>
  <si>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</si>
  <si>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</si>
  <si>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</si>
  <si>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</si>
  <si>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</si>
  <si>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</si>
  <si>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</si>
  <si>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</si>
  <si>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</si>
  <si>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</si>
  <si>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</si>
  <si>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</si>
  <si>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</si>
  <si>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</si>
  <si>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</si>
  <si>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</si>
  <si>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</si>
  <si>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</si>
  <si>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</si>
  <si>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</si>
  <si>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</si>
  <si>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</si>
  <si>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</si>
  <si>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</si>
  <si>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</si>
  <si>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</si>
  <si>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</si>
  <si>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</si>
  <si>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</si>
  <si>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</si>
  <si>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</si>
  <si>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</si>
  <si>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</si>
  <si>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</si>
  <si>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</si>
  <si>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</si>
  <si>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</si>
  <si>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</si>
  <si>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</si>
  <si>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</si>
  <si>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</si>
  <si>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</si>
  <si>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</si>
  <si>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</si>
  <si>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</si>
  <si>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</si>
  <si>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</si>
  <si>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</si>
  <si>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</si>
  <si>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</si>
  <si>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</si>
  <si>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</si>
  <si>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</si>
  <si>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</si>
  <si>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</si>
  <si>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</si>
  <si>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</si>
  <si>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</si>
  <si>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</si>
  <si>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</si>
  <si>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</si>
  <si>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</si>
  <si>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</si>
  <si>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</si>
  <si>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</si>
  <si>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</si>
  <si>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</si>
  <si>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</si>
  <si>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</si>
  <si>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</si>
  <si>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</si>
  <si>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</si>
  <si>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</si>
  <si>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</si>
  <si>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</si>
  <si>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</si>
  <si>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</si>
  <si>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</si>
  <si>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</si>
  <si>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</si>
  <si>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</si>
  <si>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</si>
  <si>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</si>
  <si>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</si>
  <si>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</si>
  <si>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</si>
  <si>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</si>
  <si>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</si>
  <si>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</si>
  <si>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</si>
  <si>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</si>
  <si>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</si>
  <si>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</si>
  <si>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</si>
  <si>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</si>
  <si>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</si>
  <si>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</si>
  <si>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</si>
  <si>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</si>
  <si>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</si>
  <si>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</si>
  <si>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</si>
  <si>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</si>
  <si>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</si>
  <si>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</si>
  <si>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</si>
  <si>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</si>
  <si>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</si>
  <si>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</si>
  <si>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</si>
  <si>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</si>
  <si>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</si>
  <si>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</si>
  <si>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</si>
  <si>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</si>
  <si>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</si>
  <si>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</si>
  <si>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</si>
  <si>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</si>
  <si>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</si>
  <si>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</si>
  <si>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</si>
  <si>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</si>
  <si>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</si>
  <si>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</si>
  <si>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</si>
  <si>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</si>
  <si>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</si>
  <si>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</si>
  <si>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</si>
  <si>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</si>
  <si>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</si>
  <si>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</si>
  <si>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</si>
  <si>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</si>
  <si>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</si>
  <si>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</si>
  <si>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</si>
  <si>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</si>
  <si>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</si>
  <si>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</si>
  <si>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</si>
  <si>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</si>
  <si>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</si>
  <si>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</si>
  <si>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</si>
  <si>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</si>
  <si>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</si>
  <si>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</si>
  <si>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</si>
  <si>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</si>
  <si>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</si>
  <si>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</si>
  <si>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</si>
  <si>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</si>
  <si>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</si>
  <si>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</si>
  <si>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</si>
  <si>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</si>
  <si>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</si>
  <si>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</si>
  <si>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</si>
  <si>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</si>
  <si>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</si>
  <si>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</si>
  <si>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</si>
  <si>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</si>
  <si>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</si>
  <si>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</si>
  <si>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</si>
  <si>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</si>
  <si>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</si>
  <si>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</si>
  <si>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</si>
  <si>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</si>
  <si>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</si>
  <si>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</si>
  <si>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</si>
  <si>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</si>
  <si>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</si>
  <si>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</si>
  <si>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</si>
  <si>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</si>
  <si>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</si>
  <si>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</si>
  <si>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</si>
  <si>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</si>
  <si>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</si>
  <si>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</si>
  <si>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</si>
  <si>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</si>
  <si>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</si>
  <si>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</si>
  <si>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</si>
  <si>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</si>
  <si>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</si>
  <si>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</si>
  <si>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</si>
  <si>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</si>
  <si>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</si>
  <si>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</si>
  <si>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</si>
  <si>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</si>
  <si>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</si>
  <si>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</si>
  <si>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</si>
  <si>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</si>
  <si>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</si>
  <si>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</si>
  <si>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</si>
  <si>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</si>
  <si>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</si>
  <si>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</si>
  <si>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</si>
  <si>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</si>
  <si>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</si>
  <si>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</si>
  <si>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</si>
  <si>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</si>
  <si>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</si>
  <si>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</si>
  <si>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</si>
  <si>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</si>
  <si>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</si>
  <si>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</si>
  <si>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</si>
  <si>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</si>
  <si>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</si>
  <si>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</si>
  <si>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</si>
  <si>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</si>
  <si>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</si>
  <si>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</si>
  <si>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</si>
  <si>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</si>
  <si>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</si>
  <si>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</si>
  <si>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</si>
  <si>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</si>
  <si>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</si>
  <si>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</si>
  <si>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</si>
  <si>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</si>
  <si>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</si>
  <si>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</si>
  <si>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</si>
  <si>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</si>
  <si>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</si>
  <si>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</si>
  <si>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</si>
  <si>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</si>
  <si>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</si>
  <si>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</si>
  <si>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</si>
  <si>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</si>
  <si>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</si>
  <si>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</si>
  <si>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</si>
  <si>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</si>
  <si>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</si>
  <si>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</si>
  <si>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</si>
  <si>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</si>
  <si>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</si>
  <si>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</si>
  <si>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</si>
  <si>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</si>
  <si>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</si>
  <si>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</si>
  <si>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</si>
  <si>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</si>
  <si>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</si>
  <si>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</si>
  <si>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</si>
  <si>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</si>
  <si>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</si>
  <si>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</si>
  <si>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</si>
  <si>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</si>
  <si>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</si>
  <si>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</si>
  <si>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</si>
  <si>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</si>
  <si>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</si>
  <si>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</si>
  <si>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</si>
  <si>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</si>
  <si>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</si>
  <si>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</si>
  <si>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</si>
  <si>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</si>
  <si>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</si>
  <si>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</si>
  <si>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</si>
  <si>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</si>
  <si>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</si>
  <si>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</si>
  <si>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</si>
  <si>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</si>
  <si>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</si>
  <si>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</si>
  <si>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</si>
  <si>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</si>
  <si>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</si>
  <si>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</si>
  <si>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</si>
  <si>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</si>
  <si>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</si>
  <si>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</si>
  <si>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</si>
  <si>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</si>
  <si>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</si>
  <si>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</si>
  <si>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</si>
  <si>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</si>
  <si>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</si>
  <si>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</si>
  <si>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</si>
  <si>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</si>
  <si>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</si>
  <si>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</si>
  <si>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</si>
  <si>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</si>
  <si>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</si>
  <si>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</si>
  <si>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</si>
  <si>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</si>
  <si>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</si>
  <si>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</si>
  <si>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</si>
  <si>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</si>
  <si>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</si>
  <si>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</si>
  <si>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</si>
  <si>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</si>
  <si>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</si>
  <si>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</si>
  <si>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</si>
  <si>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</si>
  <si>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</si>
  <si>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</si>
  <si>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</si>
  <si>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</si>
  <si>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</si>
  <si>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</si>
  <si>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</si>
  <si>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</si>
  <si>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</si>
  <si>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</si>
  <si>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</si>
  <si>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</si>
  <si>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</si>
  <si>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</si>
  <si>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</si>
  <si>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</si>
  <si>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</si>
  <si>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</si>
  <si>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</si>
  <si>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</si>
  <si>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</si>
  <si>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</si>
  <si>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</si>
  <si>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</si>
  <si>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</si>
  <si>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</si>
  <si>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</si>
  <si>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</si>
  <si>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</si>
  <si>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</si>
  <si>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</si>
  <si>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</si>
  <si>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</si>
  <si>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</si>
  <si>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</si>
  <si>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</si>
  <si>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</si>
  <si>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</si>
  <si>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</si>
  <si>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</si>
  <si>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</si>
  <si>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</si>
  <si>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</si>
  <si>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</si>
  <si>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</si>
  <si>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</si>
  <si>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</si>
  <si>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</si>
  <si>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</si>
  <si>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</si>
  <si>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</si>
  <si>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</si>
  <si>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</si>
  <si>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</si>
  <si>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</si>
  <si>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</si>
  <si>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</si>
  <si>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</si>
  <si>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</si>
  <si>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</si>
  <si>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</si>
  <si>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</si>
  <si>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</si>
  <si>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</si>
  <si>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</si>
  <si>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</si>
  <si>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</si>
  <si>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</si>
  <si>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</si>
  <si>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</si>
  <si>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</si>
  <si>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</si>
  <si>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</si>
  <si>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</si>
  <si>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</si>
  <si>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</si>
  <si>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</si>
  <si>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</si>
  <si>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</si>
  <si>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</si>
  <si>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</si>
  <si>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</si>
  <si>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</si>
  <si>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</si>
  <si>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</si>
  <si>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</si>
  <si>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</si>
  <si>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</si>
  <si>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</si>
  <si>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</si>
  <si>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</si>
  <si>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</si>
  <si>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</si>
  <si>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</si>
  <si>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</si>
  <si>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</si>
  <si>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</si>
  <si>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</si>
  <si>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</si>
  <si>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</si>
  <si>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</si>
  <si>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</si>
  <si>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</si>
  <si>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</si>
  <si>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</si>
  <si>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</si>
  <si>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</si>
  <si>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</si>
  <si>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</si>
  <si>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</si>
  <si>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</si>
  <si>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</si>
  <si>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</si>
  <si>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</si>
  <si>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</si>
  <si>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</si>
  <si>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</si>
  <si>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</si>
  <si>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</si>
  <si>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</si>
  <si>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</si>
  <si>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</si>
  <si>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</si>
  <si>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</si>
  <si>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</si>
  <si>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</si>
  <si>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</si>
  <si>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</si>
  <si>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</si>
  <si>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</si>
  <si>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</si>
  <si>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</si>
  <si>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</si>
  <si>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</si>
  <si>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</si>
  <si>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</si>
  <si>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</si>
  <si>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</si>
  <si>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</si>
  <si>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</si>
  <si>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</si>
  <si>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</si>
  <si>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</si>
  <si>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</si>
  <si>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</si>
  <si>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</si>
  <si>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</si>
  <si>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</si>
  <si>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</si>
  <si>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</si>
  <si>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</si>
  <si>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</si>
  <si>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</si>
  <si>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</si>
  <si>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</si>
  <si>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</si>
  <si>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</si>
  <si>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</si>
  <si>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</si>
  <si>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</si>
  <si>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</si>
  <si>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</si>
  <si>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</si>
  <si>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</si>
  <si>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</si>
  <si>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</si>
  <si>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</si>
  <si>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</si>
  <si>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</si>
  <si>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</si>
  <si>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</si>
  <si>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</si>
  <si>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</si>
  <si>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</si>
  <si>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</si>
  <si>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</si>
  <si>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</si>
  <si>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</si>
  <si>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</si>
  <si>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</si>
  <si>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</si>
  <si>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</si>
  <si>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</si>
  <si>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</si>
  <si>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</si>
  <si>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</si>
  <si>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</si>
  <si>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</si>
  <si>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</si>
  <si>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</si>
  <si>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</si>
  <si>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</si>
  <si>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</si>
  <si>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</si>
  <si>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</si>
  <si>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</si>
  <si>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</si>
  <si>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</si>
  <si>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</si>
  <si>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</si>
  <si>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</si>
  <si>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</si>
  <si>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</si>
  <si>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</si>
  <si>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</si>
  <si>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</si>
  <si>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</si>
  <si>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</si>
  <si>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</si>
  <si>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</si>
  <si>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</si>
  <si>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</si>
  <si>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</si>
  <si>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</si>
  <si>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</si>
  <si>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</si>
  <si>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</si>
  <si>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</si>
  <si>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</si>
  <si>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</si>
  <si>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</si>
  <si>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</si>
  <si>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</si>
  <si>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</si>
  <si>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</si>
  <si>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</si>
  <si>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</si>
  <si>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</si>
  <si>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</si>
  <si>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</si>
  <si>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</si>
  <si>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</si>
  <si>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</si>
  <si>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</si>
  <si>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</si>
  <si>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</si>
  <si>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</si>
  <si>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</si>
  <si>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</si>
  <si>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</si>
  <si>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</si>
  <si>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</si>
  <si>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</si>
  <si>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</si>
  <si>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</si>
  <si>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</si>
  <si>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</si>
  <si>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</si>
  <si>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</si>
  <si>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</si>
  <si>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</si>
  <si>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</si>
  <si>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</si>
  <si>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</si>
  <si>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</si>
  <si>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</si>
  <si>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</si>
  <si>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</si>
  <si>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</si>
  <si>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</si>
  <si>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</si>
  <si>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</si>
  <si>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</si>
  <si>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</si>
  <si>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</si>
  <si>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</si>
  <si>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</si>
  <si>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</si>
  <si>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</si>
  <si>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</si>
  <si>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</si>
  <si>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</si>
  <si>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</si>
  <si>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</si>
  <si>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</si>
  <si>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</si>
  <si>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</si>
  <si>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</si>
  <si>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</si>
  <si>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</si>
  <si>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</si>
  <si>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</si>
  <si>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</si>
  <si>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</si>
  <si>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</si>
  <si>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</si>
  <si>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</si>
  <si>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</si>
  <si>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</si>
  <si>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</si>
  <si>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</si>
  <si>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</si>
  <si>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</si>
  <si>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</si>
  <si>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</si>
  <si>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</si>
  <si>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</si>
  <si>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</si>
  <si>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</si>
  <si>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</si>
  <si>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</si>
  <si>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</si>
  <si>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</si>
  <si>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</si>
  <si>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</si>
  <si>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</si>
  <si>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</si>
  <si>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</si>
  <si>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</si>
  <si>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</si>
  <si>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</si>
  <si>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</si>
  <si>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</si>
  <si>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</si>
  <si>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</si>
  <si>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</si>
  <si>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</si>
  <si>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</si>
  <si>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</si>
  <si>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</si>
  <si>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</si>
  <si>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</si>
  <si>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</si>
  <si>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</si>
  <si>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</si>
  <si>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</si>
  <si>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</si>
  <si>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</si>
  <si>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</si>
  <si>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</si>
  <si>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</si>
  <si>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</si>
  <si>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</si>
  <si>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</si>
  <si>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</si>
  <si>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</si>
  <si>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</si>
  <si>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</si>
  <si>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</si>
  <si>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</si>
  <si>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</si>
  <si>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</si>
  <si>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</si>
  <si>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</si>
  <si>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</si>
  <si>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</si>
  <si>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</si>
  <si>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</si>
  <si>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</si>
  <si>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</si>
  <si>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</si>
  <si>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</si>
  <si>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</si>
  <si>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</si>
  <si>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</si>
  <si>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</si>
  <si>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</si>
  <si>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</si>
  <si>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</si>
  <si>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</si>
  <si>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</si>
  <si>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</si>
  <si>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</si>
  <si>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</si>
  <si>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</si>
  <si>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</si>
  <si>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</si>
  <si>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</si>
  <si>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</si>
  <si>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</si>
  <si>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</si>
  <si>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</si>
  <si>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</si>
  <si>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</si>
  <si>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</si>
  <si>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</si>
  <si>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</si>
  <si>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</si>
  <si>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</si>
  <si>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</si>
  <si>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</si>
  <si>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</si>
  <si>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</si>
  <si>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</si>
  <si>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</si>
  <si>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</si>
  <si>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</si>
  <si>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</si>
  <si>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</si>
  <si>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</si>
  <si>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</si>
  <si>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</si>
  <si>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</si>
  <si>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</si>
  <si>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</si>
  <si>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</si>
  <si>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</si>
  <si>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</si>
  <si>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</si>
  <si>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</si>
  <si>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</si>
  <si>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</si>
  <si>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</si>
  <si>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</si>
  <si>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</si>
  <si>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</si>
  <si>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</si>
  <si>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</si>
  <si>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</si>
  <si>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</si>
  <si>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</si>
  <si>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</si>
  <si>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</si>
  <si>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</si>
  <si>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</si>
  <si>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</si>
  <si>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</si>
  <si>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</si>
  <si>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</si>
  <si>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</si>
  <si>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</si>
  <si>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</si>
  <si>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</si>
  <si>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</si>
  <si>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</si>
  <si>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</si>
  <si>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</si>
  <si>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</si>
  <si>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</si>
  <si>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9"/>
  </si>
  <si>
    <t>利用目的（用途、工作物の規模等、当該土地の利用計画を可能な限り詳細に記載）</t>
    <rPh sb="0" eb="2">
      <t>リヨウ</t>
    </rPh>
    <rPh sb="2" eb="4">
      <t>モクテキ</t>
    </rPh>
    <rPh sb="8" eb="11">
      <t>コウサクブツ</t>
    </rPh>
    <rPh sb="14" eb="15">
      <t>ナド</t>
    </rPh>
    <phoneticPr fontId="9"/>
  </si>
  <si>
    <t>工作物等の解体予定</t>
    <rPh sb="0" eb="3">
      <t>コウサクブツ</t>
    </rPh>
    <rPh sb="3" eb="4">
      <t>ナド</t>
    </rPh>
    <rPh sb="5" eb="7">
      <t>カイタイ</t>
    </rPh>
    <rPh sb="7" eb="9">
      <t>ヨテイ</t>
    </rPh>
    <phoneticPr fontId="33"/>
  </si>
  <si>
    <t>停止（解除）条件付契約</t>
    <rPh sb="3" eb="5">
      <t>カイジョ</t>
    </rPh>
    <phoneticPr fontId="3"/>
  </si>
  <si>
    <t>自動設定</t>
  </si>
  <si>
    <t>代表者の国籍等</t>
    <rPh sb="0" eb="3">
      <t>ダイヒョウシャ</t>
    </rPh>
    <rPh sb="4" eb="6">
      <t>コクセキ</t>
    </rPh>
    <rPh sb="6" eb="7">
      <t>トウ</t>
    </rPh>
    <phoneticPr fontId="9"/>
  </si>
  <si>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9"/>
  </si>
  <si>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3"/>
  </si>
  <si>
    <t xml:space="preserve">       （該当しない場合は非該当をチェック）</t>
    <rPh sb="8" eb="10">
      <t>ガイトウ</t>
    </rPh>
    <rPh sb="13" eb="15">
      <t>バアイ</t>
    </rPh>
    <rPh sb="16" eb="19">
      <t>ヒガイトウ</t>
    </rPh>
    <phoneticPr fontId="33"/>
  </si>
  <si>
    <t>代表者の国籍等</t>
    <rPh sb="0" eb="3">
      <t>ダイヒョウシャ</t>
    </rPh>
    <rPh sb="4" eb="6">
      <t>コクセキ</t>
    </rPh>
    <rPh sb="6" eb="7">
      <t>ナド</t>
    </rPh>
    <phoneticPr fontId="9"/>
  </si>
  <si>
    <t>代表者の具体的な国籍等</t>
    <rPh sb="4" eb="7">
      <t>グタイテキ</t>
    </rPh>
    <rPh sb="8" eb="10">
      <t>コクセキ</t>
    </rPh>
    <rPh sb="10" eb="11">
      <t>トウ</t>
    </rPh>
    <phoneticPr fontId="9"/>
  </si>
  <si>
    <t>役員の国籍等</t>
    <rPh sb="0" eb="2">
      <t>ヤクイン</t>
    </rPh>
    <rPh sb="3" eb="5">
      <t>コクセキ</t>
    </rPh>
    <rPh sb="5" eb="6">
      <t>ナド</t>
    </rPh>
    <phoneticPr fontId="9"/>
  </si>
  <si>
    <t>役員の具体的な国籍等</t>
    <rPh sb="0" eb="2">
      <t>ヤクイン</t>
    </rPh>
    <rPh sb="3" eb="6">
      <t>グタイテキ</t>
    </rPh>
    <rPh sb="7" eb="9">
      <t>コクセキ</t>
    </rPh>
    <rPh sb="9" eb="10">
      <t>トウ</t>
    </rPh>
    <phoneticPr fontId="9"/>
  </si>
  <si>
    <t>000</t>
    <phoneticPr fontId="9"/>
  </si>
  <si>
    <t>非該当</t>
    <rPh sb="0" eb="3">
      <t>ヒガイトウ</t>
    </rPh>
    <phoneticPr fontId="9"/>
  </si>
  <si>
    <t>議決権保有者の国籍等</t>
    <rPh sb="0" eb="6">
      <t>ギケツケンホユウシャ</t>
    </rPh>
    <rPh sb="7" eb="9">
      <t>コクセキ</t>
    </rPh>
    <rPh sb="9" eb="10">
      <t>ナド</t>
    </rPh>
    <phoneticPr fontId="9"/>
  </si>
  <si>
    <t>議決権保有者の具体的な国籍等</t>
    <rPh sb="0" eb="3">
      <t>ギケツケン</t>
    </rPh>
    <rPh sb="3" eb="6">
      <t>ホユウシャ</t>
    </rPh>
    <rPh sb="7" eb="10">
      <t>グタイテキ</t>
    </rPh>
    <rPh sb="11" eb="13">
      <t>コクセキ</t>
    </rPh>
    <rPh sb="13" eb="14">
      <t>トウ</t>
    </rPh>
    <phoneticPr fontId="9"/>
  </si>
  <si>
    <t>国名等</t>
    <rPh sb="0" eb="2">
      <t>クニメイ</t>
    </rPh>
    <rPh sb="2" eb="3">
      <t>ナド</t>
    </rPh>
    <phoneticPr fontId="9"/>
  </si>
  <si>
    <t>具体的な国名等</t>
    <rPh sb="0" eb="3">
      <t>グタイテキ</t>
    </rPh>
    <rPh sb="4" eb="6">
      <t>クニメイ</t>
    </rPh>
    <rPh sb="6" eb="7">
      <t>ナド</t>
    </rPh>
    <phoneticPr fontId="9"/>
  </si>
  <si>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</si>
  <si>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「永住者」又は「特別永住者」</t>
    <phoneticPr fontId="9"/>
  </si>
  <si>
    <t>届出人が法人の場合の国籍等</t>
    <rPh sb="0" eb="3">
      <t>トドケデニン</t>
    </rPh>
    <rPh sb="4" eb="6">
      <t>ホウジン</t>
    </rPh>
    <rPh sb="7" eb="9">
      <t>バアイ</t>
    </rPh>
    <rPh sb="10" eb="13">
      <t>コクセキナド</t>
    </rPh>
    <phoneticPr fontId="9"/>
  </si>
  <si>
    <t>Ver:19.00</t>
    <phoneticPr fontId="9"/>
  </si>
  <si>
    <t>M1216</t>
    <phoneticPr fontId="9"/>
  </si>
  <si>
    <t>譲受共有者</t>
    <phoneticPr fontId="9"/>
  </si>
  <si>
    <t>M1217</t>
    <phoneticPr fontId="9"/>
  </si>
  <si>
    <t>M1218</t>
    <phoneticPr fontId="9"/>
  </si>
  <si>
    <t>M1219</t>
    <phoneticPr fontId="9"/>
  </si>
  <si>
    <t>国籍等マスタ（非該当付）</t>
    <rPh sb="0" eb="3">
      <t>コクセキナド</t>
    </rPh>
    <rPh sb="7" eb="10">
      <t>ヒガイトウ</t>
    </rPh>
    <rPh sb="10" eb="11">
      <t>ツ</t>
    </rPh>
    <phoneticPr fontId="9"/>
  </si>
  <si>
    <t>M1220</t>
    <phoneticPr fontId="9"/>
  </si>
  <si>
    <t>M1221</t>
    <phoneticPr fontId="9"/>
  </si>
  <si>
    <t>M1222</t>
    <phoneticPr fontId="9"/>
  </si>
  <si>
    <t>M1223</t>
    <phoneticPr fontId="9"/>
  </si>
  <si>
    <t>譲受代表者国籍等コード</t>
    <rPh sb="2" eb="5">
      <t>ダイヒョウシャ</t>
    </rPh>
    <rPh sb="5" eb="7">
      <t>コクセキ</t>
    </rPh>
    <rPh sb="7" eb="8">
      <t>ナド</t>
    </rPh>
    <phoneticPr fontId="6"/>
  </si>
  <si>
    <t>譲受代表者その他国籍等</t>
    <rPh sb="2" eb="5">
      <t>ダイヒョウシャ</t>
    </rPh>
    <rPh sb="7" eb="8">
      <t>タ</t>
    </rPh>
    <rPh sb="10" eb="11">
      <t>ナド</t>
    </rPh>
    <phoneticPr fontId="6"/>
  </si>
  <si>
    <t>譲受役員国籍等コード</t>
    <rPh sb="2" eb="4">
      <t>ヤクイン</t>
    </rPh>
    <rPh sb="6" eb="7">
      <t>ナド</t>
    </rPh>
    <phoneticPr fontId="6"/>
  </si>
  <si>
    <t>譲受役員その他国籍等</t>
    <rPh sb="2" eb="4">
      <t>ヤクイン</t>
    </rPh>
    <rPh sb="6" eb="7">
      <t>タ</t>
    </rPh>
    <rPh sb="9" eb="10">
      <t>ナド</t>
    </rPh>
    <phoneticPr fontId="6"/>
  </si>
  <si>
    <t>譲受議決権保有者国籍等コード</t>
    <rPh sb="2" eb="5">
      <t>ギケツケン</t>
    </rPh>
    <rPh sb="5" eb="8">
      <t>ホユウシャ</t>
    </rPh>
    <rPh sb="10" eb="11">
      <t>ナド</t>
    </rPh>
    <phoneticPr fontId="6"/>
  </si>
  <si>
    <t>譲受議決権保有者その他国籍等</t>
    <rPh sb="2" eb="5">
      <t>ギケツケン</t>
    </rPh>
    <rPh sb="5" eb="8">
      <t>ホユウシャ</t>
    </rPh>
    <rPh sb="10" eb="11">
      <t>タ</t>
    </rPh>
    <rPh sb="13" eb="14">
      <t>ナド</t>
    </rPh>
    <phoneticPr fontId="6"/>
  </si>
  <si>
    <t>譲受在住国名等コード</t>
    <rPh sb="2" eb="4">
      <t>ザイジュウ</t>
    </rPh>
    <rPh sb="4" eb="6">
      <t>コクメイ</t>
    </rPh>
    <rPh sb="6" eb="7">
      <t>ナド</t>
    </rPh>
    <phoneticPr fontId="6"/>
  </si>
  <si>
    <t>譲受在住その他国名等</t>
    <rPh sb="2" eb="4">
      <t>ザイジュウ</t>
    </rPh>
    <rPh sb="6" eb="7">
      <t>タ</t>
    </rPh>
    <rPh sb="7" eb="9">
      <t>コクメイ</t>
    </rPh>
    <rPh sb="9" eb="10">
      <t>ナド</t>
    </rPh>
    <phoneticPr fontId="6"/>
  </si>
  <si>
    <t>準拠法令を制定した具体的な国名等</t>
    <rPh sb="5" eb="7">
      <t>セイテイ</t>
    </rPh>
    <rPh sb="9" eb="12">
      <t>グタイテキ</t>
    </rPh>
    <rPh sb="13" eb="15">
      <t>コクメイ</t>
    </rPh>
    <rPh sb="15" eb="16">
      <t>ナド</t>
    </rPh>
    <phoneticPr fontId="9"/>
  </si>
  <si>
    <t>準拠法令を制定した国名等</t>
    <rPh sb="0" eb="2">
      <t>ジュンキョ</t>
    </rPh>
    <rPh sb="2" eb="4">
      <t>ホウレイ</t>
    </rPh>
    <rPh sb="5" eb="7">
      <t>セイテイ</t>
    </rPh>
    <phoneticPr fontId="9"/>
  </si>
  <si>
    <t>会社法人等番号</t>
    <rPh sb="0" eb="7">
      <t>カイシャホウジンナドバンゴウ</t>
    </rPh>
    <phoneticPr fontId="9"/>
  </si>
  <si>
    <t>⑨</t>
  </si>
  <si>
    <t>⑩</t>
  </si>
  <si>
    <t>⑪</t>
  </si>
  <si>
    <t>⑫</t>
  </si>
  <si>
    <t>⑬</t>
  </si>
  <si>
    <t>⑭</t>
  </si>
  <si>
    <t>⑮</t>
  </si>
  <si>
    <t>⑯</t>
  </si>
  <si>
    <t>⑰</t>
  </si>
  <si>
    <t>㉑</t>
  </si>
  <si>
    <t>㉒</t>
  </si>
  <si>
    <t>㉓</t>
  </si>
  <si>
    <t>㉔</t>
  </si>
  <si>
    <t>㉕</t>
  </si>
  <si>
    <t>㉖</t>
  </si>
  <si>
    <t>㉗</t>
  </si>
  <si>
    <t>㉘</t>
  </si>
  <si>
    <t>㉙</t>
  </si>
  <si>
    <t>㉚</t>
  </si>
  <si>
    <t>㉛</t>
  </si>
  <si>
    <t>㉜</t>
    <phoneticPr fontId="9"/>
  </si>
  <si>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9"/>
  </si>
  <si>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9"/>
  </si>
  <si>
    <t>共有者の人数（㉛で「有」を選択した場合）</t>
    <rPh sb="0" eb="3">
      <t>キョウユウシャ</t>
    </rPh>
    <rPh sb="4" eb="6">
      <t>ニンズウ</t>
    </rPh>
    <rPh sb="10" eb="11">
      <t>ア</t>
    </rPh>
    <rPh sb="13" eb="15">
      <t>センタク</t>
    </rPh>
    <rPh sb="17" eb="19">
      <t>バアイ</t>
    </rPh>
    <phoneticPr fontId="9"/>
  </si>
  <si>
    <t>M1224</t>
    <phoneticPr fontId="9"/>
  </si>
  <si>
    <t>会社法人等番号</t>
    <phoneticPr fontId="9"/>
  </si>
  <si>
    <t>○</t>
  </si>
  <si>
    <t>代表者の「永住者」又は「特別永住者」</t>
    <phoneticPr fontId="9"/>
  </si>
  <si>
    <t>⑱</t>
    <phoneticPr fontId="9"/>
  </si>
  <si>
    <t>⑲</t>
    <phoneticPr fontId="9"/>
  </si>
  <si>
    <t>⑳</t>
    <phoneticPr fontId="9"/>
  </si>
  <si>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3"/>
  </si>
  <si>
    <t>※５　住所が海外の場合は国内の連絡先を別紙で提出</t>
    <rPh sb="19" eb="21">
      <t>ベッシ</t>
    </rPh>
    <rPh sb="22" eb="24">
      <t>テイシュツ</t>
    </rPh>
    <phoneticPr fontId="33"/>
  </si>
  <si>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</si>
  <si>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3"/>
  </si>
  <si>
    <t>※４</t>
    <phoneticPr fontId="33"/>
  </si>
  <si>
    <t>譲受人住所※５</t>
    <rPh sb="0" eb="1">
      <t>ユズ</t>
    </rPh>
    <rPh sb="1" eb="2">
      <t>ウ</t>
    </rPh>
    <rPh sb="2" eb="3">
      <t>ニン</t>
    </rPh>
    <rPh sb="3" eb="4">
      <t>ジュウ</t>
    </rPh>
    <rPh sb="4" eb="5">
      <t>ショ</t>
    </rPh>
    <phoneticPr fontId="9"/>
  </si>
  <si>
    <t>譲渡人住所※５　</t>
    <rPh sb="0" eb="1">
      <t>ユズ</t>
    </rPh>
    <rPh sb="1" eb="2">
      <t>ワタ</t>
    </rPh>
    <rPh sb="2" eb="3">
      <t>ニン</t>
    </rPh>
    <rPh sb="3" eb="4">
      <t>ジュウ</t>
    </rPh>
    <rPh sb="4" eb="5">
      <t>ショ</t>
    </rPh>
    <phoneticPr fontId="9"/>
  </si>
  <si>
    <t>役員の国籍等
※６</t>
    <rPh sb="0" eb="2">
      <t>ヤクイン</t>
    </rPh>
    <rPh sb="3" eb="6">
      <t>コクセキナド</t>
    </rPh>
    <phoneticPr fontId="9"/>
  </si>
  <si>
    <t>議決権保有者
の国籍等※７</t>
    <rPh sb="0" eb="3">
      <t>ギケツケン</t>
    </rPh>
    <rPh sb="3" eb="6">
      <t>ホユウシャ</t>
    </rPh>
    <rPh sb="8" eb="10">
      <t>コクセキ</t>
    </rPh>
    <rPh sb="10" eb="11">
      <t>ナド</t>
    </rPh>
    <phoneticPr fontId="9"/>
  </si>
  <si>
    <t>※３　会社法人等番号を有する法人の場合は、会社・法人の登記簿に記録される12桁</t>
    <phoneticPr fontId="9"/>
  </si>
  <si>
    <t>　　　 の数字を記載</t>
    <phoneticPr fontId="9"/>
  </si>
  <si>
    <t>権利の移転等
の態様
※８</t>
    <rPh sb="0" eb="2">
      <t>ケンリ</t>
    </rPh>
    <rPh sb="3" eb="5">
      <t>イテン</t>
    </rPh>
    <rPh sb="5" eb="6">
      <t>トウ</t>
    </rPh>
    <rPh sb="8" eb="10">
      <t>タイヨウ</t>
    </rPh>
    <phoneticPr fontId="9"/>
  </si>
  <si>
    <r>
      <t xml:space="preserve">共有持分
割合
</t>
    </r>
    <r>
      <rPr>
        <sz val="12"/>
        <color theme="1"/>
        <rFont val="ＭＳ Ｐ明朝"/>
        <family val="1"/>
        <charset val="128"/>
      </rPr>
      <t>※９</t>
    </r>
    <rPh sb="0" eb="2">
      <t>キョウユウ</t>
    </rPh>
    <rPh sb="2" eb="3">
      <t>モ</t>
    </rPh>
    <rPh sb="3" eb="4">
      <t>ブン</t>
    </rPh>
    <rPh sb="5" eb="7">
      <t>ワリアイ</t>
    </rPh>
    <phoneticPr fontId="33"/>
  </si>
  <si>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9"/>
  </si>
  <si>
    <t>※１０ 地上権又は賃借権の場合のみ記載</t>
    <phoneticPr fontId="33"/>
  </si>
  <si>
    <t>※９　 共有の場合のみ、届出に係るものを記載</t>
    <rPh sb="12" eb="14">
      <t>トドケデ</t>
    </rPh>
    <rPh sb="15" eb="16">
      <t>カカ</t>
    </rPh>
    <phoneticPr fontId="33"/>
  </si>
  <si>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3"/>
  </si>
  <si>
    <t>区域区分等※１１</t>
    <rPh sb="0" eb="2">
      <t>クイキ</t>
    </rPh>
    <rPh sb="2" eb="4">
      <t>クブン</t>
    </rPh>
    <rPh sb="4" eb="5">
      <t>トウ</t>
    </rPh>
    <phoneticPr fontId="9"/>
  </si>
  <si>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</si>
  <si>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</si>
  <si>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9"/>
  </si>
  <si>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9"/>
  </si>
  <si>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</si>
  <si>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9"/>
  </si>
  <si>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9"/>
  </si>
  <si>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</si>
  <si>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9"/>
  </si>
  <si>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</si>
  <si>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</si>
  <si>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9"/>
  </si>
  <si>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9"/>
  </si>
  <si>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9"/>
  </si>
  <si>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9"/>
  </si>
  <si>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9"/>
  </si>
  <si>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5"/>
  </si>
  <si>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3"/>
  </si>
  <si>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9"/>
  </si>
  <si>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9"/>
  </si>
  <si>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9"/>
  </si>
  <si>
    <t>佐賀県知事</t>
    <rPh sb="0" eb="5">
      <t>サガケンチジ</t>
    </rPh>
    <phoneticPr fontId="45"/>
  </si>
  <si>
    <t>＊地価調査
　国土利用計画法施行令第９条の規定に基づき、知事が毎年7月1日における基準地の価格を調査し、その結果を公表するものです。国土交通省が行う地価公示とともに、一般の土地の取引価格の指標となるものです。</t>
    <phoneticPr fontId="78"/>
  </si>
  <si>
    <t>＊地価公示
　地価公示法第２条の規定に基づき、国土交通省土地鑑定委員会が毎年1月1日における標準地の正常な価格を公示するものであり､一般の土地の取引価格の指標となるとともに、公共事業用地の取得価格算定の規準とされる等、適正な地価の形成に寄与することを目的としています。</t>
    <phoneticPr fontId="78"/>
  </si>
  <si>
    <t>　個人情報保護に関するお問い合わせは、
　佐賀県県土整備部土地利活用課計画調整担当までお願いします。
　電話：0952-25-7034(直通)tochirikatsuyou@pref.saga.lg.jp
　佐賀県の個人情報保護方針（プライバシーポリシー）
　（http://www.pref.saga.lg.jp/at-contents/privacy/）</t>
    <rPh sb="26" eb="28">
      <t>セイビ</t>
    </rPh>
    <rPh sb="31" eb="34">
      <t>リカツヨウ</t>
    </rPh>
    <phoneticPr fontId="9"/>
  </si>
  <si>
    <t>利用することを承諾する　　　　　　　　利用することを承諾しない</t>
    <phoneticPr fontId="9"/>
  </si>
  <si>
    <t xml:space="preserve">  届出られた情報は、適正な土地利用の確保を図るため、土地の利用目的審査にのみ使用し、御本人の承諾なしに第三者に提供することはありません。
　なお、届出書に記載された土地売買等の情報につきましては、国土交通省及び県土地利活用課で行っている地価公示や地価調査の資料として御本人の承諾があった場合に利用させていただきたいので、次のいずれかに○印を御記入ください。</t>
    <rPh sb="109" eb="112">
      <t>リカツヨウ</t>
    </rPh>
    <phoneticPr fontId="9"/>
  </si>
  <si>
    <t>個人情報の取り扱いについて</t>
    <phoneticPr fontId="9"/>
  </si>
  <si>
    <t>※７　地上権又は賃借権の場合のみ記載</t>
    <phoneticPr fontId="33"/>
  </si>
  <si>
    <t>※６　共有の場合のみ、届出に係るものを記載</t>
    <rPh sb="11" eb="13">
      <t>トドケデ</t>
    </rPh>
    <rPh sb="14" eb="15">
      <t>カカ</t>
    </rPh>
    <phoneticPr fontId="33"/>
  </si>
  <si>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3"/>
  </si>
  <si>
    <t>地代※７
（年額・円）</t>
    <rPh sb="0" eb="2">
      <t>チダイ</t>
    </rPh>
    <rPh sb="6" eb="8">
      <t>ネンガク</t>
    </rPh>
    <rPh sb="9" eb="10">
      <t>エン</t>
    </rPh>
    <phoneticPr fontId="9"/>
  </si>
  <si>
    <t>対価の額
（円）</t>
    <phoneticPr fontId="9"/>
  </si>
  <si>
    <t>共有持分
割合※６</t>
    <rPh sb="0" eb="2">
      <t>キョウユウ</t>
    </rPh>
    <rPh sb="2" eb="3">
      <t>モ</t>
    </rPh>
    <rPh sb="3" eb="4">
      <t>ブン</t>
    </rPh>
    <rPh sb="5" eb="7">
      <t>ワリアイ</t>
    </rPh>
    <phoneticPr fontId="33"/>
  </si>
  <si>
    <t>権利の移転等
の態様※５</t>
    <rPh sb="0" eb="2">
      <t>ケンリ</t>
    </rPh>
    <rPh sb="3" eb="5">
      <t>イテン</t>
    </rPh>
    <rPh sb="5" eb="6">
      <t>トウ</t>
    </rPh>
    <rPh sb="8" eb="10">
      <t>タイヨウ</t>
    </rPh>
    <phoneticPr fontId="9"/>
  </si>
  <si>
    <r>
      <t>契約面積
(m</t>
    </r>
    <r>
      <rPr>
        <vertAlign val="superscript"/>
        <sz val="11"/>
        <color theme="1"/>
        <rFont val="ＭＳ Ｐ明朝"/>
        <family val="1"/>
        <charset val="128"/>
      </rPr>
      <t>2</t>
    </r>
    <r>
      <rPr>
        <sz val="11"/>
        <color theme="1"/>
        <rFont val="ＭＳ Ｐ明朝"/>
        <family val="1"/>
        <charset val="128"/>
      </rPr>
      <t>)</t>
    </r>
    <rPh sb="0" eb="2">
      <t>ケイヤク</t>
    </rPh>
    <rPh sb="2" eb="4">
      <t>メンセキ</t>
    </rPh>
    <phoneticPr fontId="9"/>
  </si>
  <si>
    <t>地目
上段：登記
下段：現況</t>
    <rPh sb="0" eb="2">
      <t>チモク</t>
    </rPh>
    <rPh sb="3" eb="5">
      <t>ジョウダン</t>
    </rPh>
    <rPh sb="6" eb="8">
      <t>トウキ</t>
    </rPh>
    <rPh sb="9" eb="11">
      <t>カダン</t>
    </rPh>
    <rPh sb="12" eb="14">
      <t>ゲンキョウ</t>
    </rPh>
    <phoneticPr fontId="9"/>
  </si>
  <si>
    <t>所在（市町村名、字及び地番等）
上段：登記簿、下段：住居表示</t>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</si>
  <si>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t>【別紙筆一覧】</t>
    <rPh sb="1" eb="3">
      <t>ベッシ</t>
    </rPh>
    <rPh sb="3" eb="6">
      <t>フデイチラン</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</si>
</sst>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8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
      <sz val="11"/>
      <name val="ＭＳ ゴシック"/>
      <family val="3"/>
      <charset val="128"/>
    </font>
    <font>
      <sz val="12"/>
      <name val="ＭＳ ゴシック"/>
      <family val="3"/>
      <charset val="128"/>
    </font>
    <font>
      <sz val="6"/>
      <name val="ＭＳ ゴシック"/>
      <family val="3"/>
      <charset val="128"/>
    </font>
    <font>
      <b/>
      <sz val="11"/>
      <name val="ＭＳ ゴシック"/>
      <family val="3"/>
      <charset val="128"/>
    </font>
    <font>
      <b/>
      <sz val="16"/>
      <name val="ＭＳ ゴシック"/>
      <family val="3"/>
      <charset val="128"/>
    </font>
    <font>
      <sz val="10"/>
      <color theme="1"/>
      <name val="ＭＳ Ｐ明朝"/>
      <family val="1"/>
      <charset val="128"/>
    </font>
    <font>
      <vertAlign val="superscript"/>
      <sz val="11"/>
      <color theme="1"/>
      <name val="ＭＳ Ｐ明朝"/>
      <family val="1"/>
      <charset val="128"/>
    </font>
    <font>
      <sz val="12"/>
      <color theme="1"/>
      <name val="ＭＳ Ｐゴシック"/>
      <family val="2"/>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22">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5"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3" fillId="0" borderId="0"/>
    <xf numFmtId="0" fontId="4" fillId="0" borderId="0">
      <alignment vertical="center"/>
    </xf>
    <xf numFmtId="0" fontId="35" fillId="0" borderId="0">
      <alignment vertical="center"/>
    </xf>
    <xf numFmtId="0" fontId="3"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6" fillId="0" borderId="0"/>
    <xf numFmtId="0" fontId="1" fillId="0" borderId="0">
      <alignment vertical="center"/>
    </xf>
    <xf numFmtId="0" fontId="1" fillId="0" borderId="0">
      <alignment vertical="center"/>
    </xf>
  </cellStyleXfs>
  <cellXfs count="1028">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0" fillId="0" borderId="0" xfId="0" applyFont="1">
      <alignment vertical="center"/>
    </xf>
    <xf numFmtId="0" fontId="21" fillId="0" borderId="0" xfId="0" applyFont="1">
      <alignment vertical="center"/>
    </xf>
    <xf numFmtId="0" fontId="18" fillId="0" borderId="0" xfId="0" applyFont="1">
      <alignment vertical="center"/>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0" fontId="25"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63" fillId="0" borderId="0" xfId="0" applyFont="1">
      <alignment vertical="center"/>
    </xf>
    <xf numFmtId="0" fontId="21" fillId="0" borderId="5" xfId="0"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1" fillId="0" borderId="5" xfId="0" applyFont="1" applyBorder="1" applyAlignment="1">
      <alignment vertical="center" wrapText="1"/>
    </xf>
    <xf numFmtId="0" fontId="65" fillId="12" borderId="5" xfId="0" applyFont="1" applyFill="1" applyBorder="1" applyAlignment="1">
      <alignment horizontal="center" vertical="center" wrapText="1"/>
    </xf>
    <xf numFmtId="0" fontId="21" fillId="0" borderId="5" xfId="0" applyFont="1" applyBorder="1" applyAlignment="1">
      <alignment horizontal="center" vertical="center" shrinkToFit="1"/>
    </xf>
    <xf numFmtId="0" fontId="21" fillId="0" borderId="5" xfId="0" applyFont="1" applyBorder="1" applyAlignment="1">
      <alignment horizontal="left" vertical="center"/>
    </xf>
    <xf numFmtId="0" fontId="21"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1" fillId="8" borderId="5" xfId="0" applyFont="1" applyFill="1" applyBorder="1" applyAlignment="1">
      <alignment horizontal="center" vertical="center"/>
    </xf>
    <xf numFmtId="0" fontId="21" fillId="0" borderId="1" xfId="0" applyFont="1" applyBorder="1" applyAlignment="1">
      <alignment vertical="top" wrapText="1"/>
    </xf>
    <xf numFmtId="0" fontId="21" fillId="0" borderId="1" xfId="0" applyFont="1" applyBorder="1">
      <alignment vertical="center"/>
    </xf>
    <xf numFmtId="49" fontId="17" fillId="0" borderId="5" xfId="0" applyNumberFormat="1"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protection locked="0"/>
    </xf>
    <xf numFmtId="49" fontId="17" fillId="0" borderId="5" xfId="8"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center"/>
      <protection locked="0"/>
    </xf>
    <xf numFmtId="49" fontId="17" fillId="0" borderId="66" xfId="0" applyNumberFormat="1" applyFont="1" applyBorder="1" applyAlignment="1" applyProtection="1">
      <alignment horizontal="left" vertical="center"/>
      <protection locked="0"/>
    </xf>
    <xf numFmtId="49" fontId="17" fillId="9" borderId="86" xfId="0" applyNumberFormat="1" applyFont="1" applyFill="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protection locked="0"/>
    </xf>
    <xf numFmtId="179" fontId="17" fillId="8" borderId="83" xfId="0" applyNumberFormat="1" applyFont="1" applyFill="1" applyBorder="1" applyAlignment="1" applyProtection="1">
      <alignment horizontal="left" vertical="center"/>
      <protection locked="0"/>
    </xf>
    <xf numFmtId="179" fontId="17" fillId="8" borderId="84" xfId="0" applyNumberFormat="1" applyFont="1" applyFill="1" applyBorder="1" applyAlignment="1" applyProtection="1">
      <alignment horizontal="left" vertical="center"/>
      <protection locked="0"/>
    </xf>
    <xf numFmtId="179" fontId="17" fillId="0" borderId="84" xfId="0" applyNumberFormat="1" applyFont="1" applyBorder="1" applyAlignment="1" applyProtection="1">
      <alignment horizontal="left" vertical="center"/>
      <protection locked="0"/>
    </xf>
    <xf numFmtId="177"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protection locked="0"/>
    </xf>
    <xf numFmtId="180"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shrinkToFit="1"/>
      <protection locked="0"/>
    </xf>
    <xf numFmtId="49" fontId="17" fillId="8" borderId="84" xfId="0" applyNumberFormat="1" applyFont="1" applyFill="1" applyBorder="1" applyAlignment="1" applyProtection="1">
      <alignment horizontal="left" vertical="center" shrinkToFit="1"/>
      <protection locked="0"/>
    </xf>
    <xf numFmtId="180" fontId="17" fillId="8" borderId="86"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protection locked="0"/>
    </xf>
    <xf numFmtId="180" fontId="17" fillId="8" borderId="84" xfId="0" applyNumberFormat="1" applyFont="1" applyFill="1" applyBorder="1" applyAlignment="1" applyProtection="1">
      <alignment horizontal="left" vertical="center"/>
      <protection locked="0"/>
    </xf>
    <xf numFmtId="49" fontId="17" fillId="8" borderId="66" xfId="0" applyNumberFormat="1" applyFont="1" applyFill="1" applyBorder="1" applyAlignment="1" applyProtection="1">
      <alignment horizontal="left" vertical="center"/>
      <protection locked="0"/>
    </xf>
    <xf numFmtId="177" fontId="17" fillId="8" borderId="84" xfId="0" applyNumberFormat="1" applyFont="1" applyFill="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wrapText="1" shrinkToFit="1"/>
      <protection locked="0"/>
    </xf>
    <xf numFmtId="180" fontId="17" fillId="9" borderId="84" xfId="0" applyNumberFormat="1" applyFont="1" applyFill="1" applyBorder="1" applyAlignment="1" applyProtection="1">
      <alignment horizontal="left" vertical="center"/>
      <protection locked="0"/>
    </xf>
    <xf numFmtId="179" fontId="17" fillId="9" borderId="84" xfId="0" applyNumberFormat="1" applyFont="1" applyFill="1" applyBorder="1" applyAlignment="1" applyProtection="1">
      <alignment horizontal="left" vertical="center"/>
      <protection locked="0"/>
    </xf>
    <xf numFmtId="49" fontId="17" fillId="9" borderId="66" xfId="0" applyNumberFormat="1" applyFont="1" applyFill="1" applyBorder="1" applyAlignment="1" applyProtection="1">
      <alignment horizontal="left" vertical="center"/>
      <protection locked="0"/>
    </xf>
    <xf numFmtId="177" fontId="17" fillId="9" borderId="84" xfId="0" applyNumberFormat="1" applyFont="1" applyFill="1" applyBorder="1" applyAlignment="1" applyProtection="1">
      <alignment horizontal="left" vertical="center"/>
      <protection locked="0"/>
    </xf>
    <xf numFmtId="49" fontId="17" fillId="9" borderId="84"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center" wrapText="1"/>
      <protection locked="0"/>
    </xf>
    <xf numFmtId="178" fontId="17" fillId="0" borderId="89" xfId="0" applyNumberFormat="1" applyFont="1" applyBorder="1" applyAlignment="1" applyProtection="1">
      <alignment horizontal="left" vertical="center"/>
      <protection locked="0"/>
    </xf>
    <xf numFmtId="178" fontId="17" fillId="0" borderId="84" xfId="0" applyNumberFormat="1" applyFont="1" applyBorder="1" applyAlignment="1" applyProtection="1">
      <alignment horizontal="left" vertical="center"/>
      <protection locked="0"/>
    </xf>
    <xf numFmtId="178" fontId="17" fillId="8" borderId="86" xfId="0" applyNumberFormat="1" applyFont="1" applyFill="1" applyBorder="1" applyAlignment="1" applyProtection="1">
      <alignment horizontal="left" vertical="center"/>
      <protection locked="0"/>
    </xf>
    <xf numFmtId="49" fontId="17" fillId="0" borderId="83" xfId="8" applyNumberFormat="1" applyFont="1" applyBorder="1" applyAlignment="1" applyProtection="1">
      <alignment horizontal="left" vertical="center"/>
      <protection locked="0"/>
    </xf>
    <xf numFmtId="178" fontId="17" fillId="0" borderId="5" xfId="0" applyNumberFormat="1" applyFont="1" applyBorder="1" applyAlignment="1" applyProtection="1">
      <alignment horizontal="left" vertical="center"/>
      <protection locked="0"/>
    </xf>
    <xf numFmtId="177" fontId="17" fillId="0" borderId="84" xfId="4" applyNumberFormat="1" applyFont="1" applyBorder="1" applyAlignment="1" applyProtection="1">
      <alignment horizontal="left" vertical="center"/>
      <protection locked="0"/>
    </xf>
    <xf numFmtId="180" fontId="17" fillId="0" borderId="84" xfId="4" applyNumberFormat="1" applyFont="1" applyBorder="1" applyAlignment="1" applyProtection="1">
      <alignment horizontal="left" vertical="center"/>
      <protection locked="0"/>
    </xf>
    <xf numFmtId="184" fontId="17" fillId="0" borderId="84" xfId="0" applyNumberFormat="1" applyFont="1" applyBorder="1" applyAlignment="1" applyProtection="1">
      <alignment horizontal="left" vertical="center"/>
      <protection locked="0"/>
    </xf>
    <xf numFmtId="49" fontId="42" fillId="0" borderId="84" xfId="8" applyNumberFormat="1" applyFont="1" applyBorder="1" applyAlignment="1" applyProtection="1">
      <alignment horizontal="left" vertical="center"/>
      <protection locked="0"/>
    </xf>
    <xf numFmtId="49" fontId="17" fillId="8" borderId="5" xfId="0" applyNumberFormat="1" applyFont="1" applyFill="1" applyBorder="1" applyAlignment="1" applyProtection="1">
      <alignment horizontal="left" vertical="center" wrapText="1"/>
      <protection locked="0"/>
    </xf>
    <xf numFmtId="49" fontId="17" fillId="0" borderId="0" xfId="0" applyNumberFormat="1" applyFont="1" applyAlignment="1" applyProtection="1">
      <alignment horizontal="left" vertical="center" shrinkToFit="1"/>
      <protection locked="0"/>
    </xf>
    <xf numFmtId="49" fontId="17" fillId="8" borderId="86" xfId="0" applyNumberFormat="1" applyFont="1" applyFill="1" applyBorder="1" applyAlignment="1" applyProtection="1">
      <alignment horizontal="left" vertical="center" shrinkToFit="1"/>
      <protection locked="0"/>
    </xf>
    <xf numFmtId="49" fontId="17" fillId="0" borderId="84" xfId="0" applyNumberFormat="1" applyFont="1" applyBorder="1" applyAlignment="1" applyProtection="1">
      <alignment horizontal="left" vertical="center" shrinkToFit="1"/>
      <protection locked="0"/>
    </xf>
    <xf numFmtId="49" fontId="17" fillId="9" borderId="5" xfId="0" applyNumberFormat="1" applyFont="1" applyFill="1" applyBorder="1" applyAlignment="1" applyProtection="1">
      <alignment horizontal="left" vertical="center" shrinkToFit="1"/>
      <protection locked="0"/>
    </xf>
    <xf numFmtId="49" fontId="17" fillId="9" borderId="86" xfId="0" applyNumberFormat="1" applyFont="1" applyFill="1" applyBorder="1" applyAlignment="1" applyProtection="1">
      <alignment horizontal="left" vertical="center" shrinkToFit="1"/>
      <protection locked="0"/>
    </xf>
    <xf numFmtId="49" fontId="17" fillId="9" borderId="84"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7" fillId="0" borderId="5" xfId="8" applyNumberFormat="1" applyFont="1" applyBorder="1" applyAlignment="1" applyProtection="1">
      <alignment horizontal="left" vertical="center" wrapText="1"/>
      <protection locked="0"/>
    </xf>
    <xf numFmtId="49" fontId="17" fillId="0" borderId="83"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7" fillId="0" borderId="5" xfId="0" applyNumberFormat="1" applyFont="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shrinkToFit="1"/>
      <protection locked="0"/>
    </xf>
    <xf numFmtId="49" fontId="17" fillId="0" borderId="66" xfId="0" applyNumberFormat="1" applyFont="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0" fontId="30" fillId="0" borderId="0" xfId="7" applyFont="1" applyProtection="1">
      <alignment vertical="center"/>
      <protection locked="0"/>
    </xf>
    <xf numFmtId="0" fontId="27" fillId="0" borderId="0" xfId="7" applyFont="1" applyProtection="1">
      <alignment vertical="center"/>
      <protection locked="0"/>
    </xf>
    <xf numFmtId="0" fontId="34" fillId="0" borderId="0" xfId="7" applyFont="1" applyProtection="1">
      <alignment vertical="center"/>
      <protection locked="0"/>
    </xf>
    <xf numFmtId="0" fontId="36" fillId="0" borderId="7" xfId="7" applyFont="1" applyBorder="1" applyProtection="1">
      <alignment vertical="center"/>
      <protection locked="0"/>
    </xf>
    <xf numFmtId="0" fontId="29" fillId="0" borderId="0" xfId="7" applyFont="1" applyProtection="1">
      <alignment vertical="center"/>
      <protection locked="0"/>
    </xf>
    <xf numFmtId="0" fontId="27" fillId="0" borderId="13"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8" fillId="0" borderId="0" xfId="7" applyFont="1" applyAlignment="1" applyProtection="1">
      <protection locked="0"/>
    </xf>
    <xf numFmtId="0" fontId="28" fillId="0" borderId="0" xfId="7" applyFont="1" applyProtection="1">
      <alignment vertical="center"/>
      <protection locked="0"/>
    </xf>
    <xf numFmtId="0" fontId="31" fillId="0" borderId="15" xfId="7" applyFont="1" applyBorder="1" applyProtection="1">
      <alignment vertical="center"/>
      <protection locked="0"/>
    </xf>
    <xf numFmtId="0" fontId="28" fillId="0" borderId="18" xfId="7" applyFont="1" applyBorder="1" applyProtection="1">
      <alignment vertical="center"/>
      <protection locked="0"/>
    </xf>
    <xf numFmtId="0" fontId="31" fillId="0" borderId="18" xfId="7" applyFont="1" applyBorder="1" applyProtection="1">
      <alignment vertical="center"/>
      <protection locked="0"/>
    </xf>
    <xf numFmtId="0" fontId="28" fillId="0" borderId="24" xfId="7" applyFont="1" applyBorder="1" applyAlignment="1" applyProtection="1">
      <alignment vertical="top"/>
      <protection locked="0"/>
    </xf>
    <xf numFmtId="0" fontId="29" fillId="0" borderId="10" xfId="7" applyFont="1" applyBorder="1" applyAlignment="1" applyProtection="1">
      <alignment vertical="top"/>
      <protection locked="0"/>
    </xf>
    <xf numFmtId="0" fontId="30" fillId="0" borderId="39" xfId="7" applyFont="1" applyBorder="1" applyProtection="1">
      <alignment vertical="center"/>
      <protection locked="0"/>
    </xf>
    <xf numFmtId="0" fontId="30" fillId="0" borderId="48" xfId="7" applyFont="1" applyBorder="1" applyProtection="1">
      <alignment vertical="center"/>
      <protection locked="0"/>
    </xf>
    <xf numFmtId="0" fontId="30" fillId="0" borderId="38" xfId="7" applyFont="1" applyBorder="1" applyProtection="1">
      <alignment vertical="center"/>
      <protection locked="0"/>
    </xf>
    <xf numFmtId="0" fontId="29" fillId="0" borderId="0" xfId="7" applyFont="1" applyAlignment="1" applyProtection="1">
      <alignment horizontal="center" vertical="center"/>
      <protection locked="0"/>
    </xf>
    <xf numFmtId="0" fontId="29" fillId="0" borderId="11" xfId="7" applyFont="1" applyBorder="1" applyAlignment="1" applyProtection="1">
      <alignment vertical="top"/>
      <protection locked="0"/>
    </xf>
    <xf numFmtId="0" fontId="29" fillId="0" borderId="32" xfId="7" applyFont="1" applyBorder="1" applyAlignment="1" applyProtection="1">
      <alignment vertical="top"/>
      <protection locked="0"/>
    </xf>
    <xf numFmtId="0" fontId="28" fillId="0" borderId="0" xfId="7" applyFont="1" applyAlignment="1" applyProtection="1">
      <alignment vertical="top"/>
      <protection locked="0"/>
    </xf>
    <xf numFmtId="0" fontId="29" fillId="0" borderId="20" xfId="7" applyFont="1" applyBorder="1" applyAlignment="1" applyProtection="1">
      <alignment vertical="top"/>
      <protection locked="0"/>
    </xf>
    <xf numFmtId="0" fontId="29" fillId="0" borderId="0" xfId="7" applyFont="1" applyAlignment="1" applyProtection="1">
      <alignment vertical="top"/>
      <protection locked="0"/>
    </xf>
    <xf numFmtId="0" fontId="29" fillId="0" borderId="13" xfId="7" applyFont="1" applyBorder="1" applyAlignment="1" applyProtection="1">
      <alignment vertical="top"/>
      <protection locked="0"/>
    </xf>
    <xf numFmtId="0" fontId="29" fillId="0" borderId="23" xfId="7" applyFont="1" applyBorder="1" applyAlignment="1" applyProtection="1">
      <alignment vertical="top"/>
      <protection locked="0"/>
    </xf>
    <xf numFmtId="0" fontId="30" fillId="0" borderId="0" xfId="7" applyFont="1" applyAlignment="1" applyProtection="1">
      <alignment horizontal="left" vertical="center"/>
      <protection locked="0"/>
    </xf>
    <xf numFmtId="0" fontId="29" fillId="0" borderId="23" xfId="7" applyFont="1" applyBorder="1" applyProtection="1">
      <alignment vertical="center"/>
      <protection locked="0"/>
    </xf>
    <xf numFmtId="0" fontId="29" fillId="0" borderId="0" xfId="7" applyFont="1" applyAlignment="1" applyProtection="1">
      <alignment horizontal="left" vertical="center"/>
      <protection locked="0"/>
    </xf>
    <xf numFmtId="0" fontId="29" fillId="0" borderId="23" xfId="7" applyFont="1" applyBorder="1" applyAlignment="1" applyProtection="1">
      <alignment horizontal="left" vertical="center"/>
      <protection locked="0"/>
    </xf>
    <xf numFmtId="0" fontId="29" fillId="0" borderId="0" xfId="7" applyFont="1" applyAlignment="1" applyProtection="1">
      <alignment vertical="top" wrapText="1"/>
      <protection locked="0"/>
    </xf>
    <xf numFmtId="0" fontId="29" fillId="0" borderId="23" xfId="7" applyFont="1" applyBorder="1" applyAlignment="1" applyProtection="1">
      <alignment vertical="top" wrapText="1"/>
      <protection locked="0"/>
    </xf>
    <xf numFmtId="0" fontId="29" fillId="0" borderId="21" xfId="7" applyFont="1" applyBorder="1" applyAlignment="1" applyProtection="1">
      <alignment vertical="top"/>
      <protection locked="0"/>
    </xf>
    <xf numFmtId="0" fontId="29" fillId="0" borderId="17" xfId="7" applyFont="1" applyBorder="1" applyProtection="1">
      <alignment vertical="center"/>
      <protection locked="0"/>
    </xf>
    <xf numFmtId="0" fontId="29" fillId="0" borderId="0" xfId="7" applyFont="1" applyAlignment="1" applyProtection="1">
      <alignment horizontal="left" vertical="top"/>
      <protection locked="0"/>
    </xf>
    <xf numFmtId="0" fontId="29" fillId="0" borderId="0" xfId="7" applyFont="1" applyAlignment="1" applyProtection="1">
      <alignment horizontal="center" vertical="top"/>
      <protection locked="0"/>
    </xf>
    <xf numFmtId="0" fontId="29" fillId="0" borderId="24" xfId="7" applyFont="1" applyBorder="1" applyProtection="1">
      <alignment vertical="center"/>
      <protection locked="0"/>
    </xf>
    <xf numFmtId="0" fontId="29" fillId="0" borderId="10" xfId="7" applyFont="1" applyBorder="1" applyProtection="1">
      <alignment vertical="center"/>
      <protection locked="0"/>
    </xf>
    <xf numFmtId="0" fontId="29" fillId="0" borderId="19" xfId="7" applyFont="1" applyBorder="1" applyProtection="1">
      <alignment vertical="center"/>
      <protection locked="0"/>
    </xf>
    <xf numFmtId="0" fontId="29" fillId="0" borderId="18" xfId="7" applyFont="1" applyBorder="1" applyProtection="1">
      <alignment vertical="center"/>
      <protection locked="0"/>
    </xf>
    <xf numFmtId="0" fontId="30" fillId="0" borderId="15" xfId="7" applyFont="1" applyBorder="1" applyProtection="1">
      <alignment vertical="center"/>
      <protection locked="0"/>
    </xf>
    <xf numFmtId="0" fontId="29" fillId="0" borderId="15" xfId="7" applyFont="1" applyBorder="1" applyProtection="1">
      <alignment vertical="center"/>
      <protection locked="0"/>
    </xf>
    <xf numFmtId="0" fontId="30" fillId="0" borderId="0" xfId="7" applyFont="1" applyAlignment="1" applyProtection="1">
      <alignment vertical="top"/>
      <protection locked="0"/>
    </xf>
    <xf numFmtId="0" fontId="30" fillId="0" borderId="10" xfId="7" applyFont="1" applyBorder="1" applyProtection="1">
      <alignment vertical="center"/>
      <protection locked="0"/>
    </xf>
    <xf numFmtId="0" fontId="30" fillId="0" borderId="20" xfId="7" applyFont="1" applyBorder="1" applyAlignment="1" applyProtection="1">
      <alignment horizontal="right" vertical="center"/>
      <protection locked="0"/>
    </xf>
    <xf numFmtId="0" fontId="29" fillId="0" borderId="10" xfId="7" applyFont="1" applyBorder="1" applyAlignment="1" applyProtection="1">
      <alignment vertical="center" wrapText="1"/>
      <protection locked="0"/>
    </xf>
    <xf numFmtId="0" fontId="38" fillId="0" borderId="0" xfId="7" applyFont="1" applyProtection="1">
      <alignment vertical="center"/>
      <protection locked="0"/>
    </xf>
    <xf numFmtId="0" fontId="30" fillId="0" borderId="53" xfId="7" applyFont="1" applyBorder="1" applyProtection="1">
      <alignment vertical="center"/>
      <protection locked="0"/>
    </xf>
    <xf numFmtId="0" fontId="38" fillId="0" borderId="53" xfId="7" applyFont="1" applyBorder="1" applyAlignment="1" applyProtection="1">
      <alignment vertical="center" wrapText="1"/>
      <protection locked="0"/>
    </xf>
    <xf numFmtId="0" fontId="30" fillId="0" borderId="53" xfId="7" applyFont="1" applyBorder="1" applyAlignment="1" applyProtection="1">
      <alignment vertical="center" wrapText="1"/>
      <protection locked="0"/>
    </xf>
    <xf numFmtId="0" fontId="38" fillId="0" borderId="80" xfId="7" applyFont="1" applyBorder="1" applyAlignment="1" applyProtection="1">
      <alignment vertical="center" wrapText="1"/>
      <protection locked="0"/>
    </xf>
    <xf numFmtId="0" fontId="29" fillId="0" borderId="18" xfId="7" applyFont="1" applyBorder="1" applyAlignment="1" applyProtection="1">
      <alignment vertical="center" wrapText="1"/>
      <protection locked="0"/>
    </xf>
    <xf numFmtId="0" fontId="38" fillId="0" borderId="0" xfId="7" applyFont="1" applyAlignment="1" applyProtection="1">
      <alignment horizontal="right" vertical="center" wrapText="1"/>
      <protection locked="0"/>
    </xf>
    <xf numFmtId="0" fontId="38" fillId="0" borderId="0" xfId="7" applyFont="1" applyAlignment="1" applyProtection="1">
      <alignment horizontal="left" vertical="top"/>
      <protection locked="0"/>
    </xf>
    <xf numFmtId="0" fontId="28" fillId="4" borderId="0" xfId="7" applyFont="1" applyFill="1" applyProtection="1">
      <alignment vertical="center"/>
      <protection locked="0"/>
    </xf>
    <xf numFmtId="0" fontId="27" fillId="0" borderId="0" xfId="7" applyFont="1" applyAlignment="1" applyProtection="1">
      <alignment horizontal="left" vertical="center"/>
      <protection locked="0"/>
    </xf>
    <xf numFmtId="0" fontId="30" fillId="0" borderId="10" xfId="3" applyNumberFormat="1" applyFont="1" applyBorder="1" applyAlignment="1" applyProtection="1">
      <alignment vertical="top" wrapText="1"/>
      <protection locked="0"/>
    </xf>
    <xf numFmtId="0" fontId="30" fillId="0" borderId="11" xfId="3" applyNumberFormat="1" applyFont="1" applyBorder="1" applyAlignment="1" applyProtection="1">
      <alignment vertical="top" wrapText="1"/>
      <protection locked="0"/>
    </xf>
    <xf numFmtId="0" fontId="32" fillId="0" borderId="13" xfId="3" applyNumberFormat="1" applyFont="1" applyBorder="1" applyAlignment="1" applyProtection="1">
      <alignment vertical="center" wrapText="1"/>
      <protection locked="0"/>
    </xf>
    <xf numFmtId="0" fontId="38" fillId="0" borderId="23" xfId="7" applyFont="1" applyBorder="1" applyProtection="1">
      <alignment vertical="center"/>
      <protection locked="0"/>
    </xf>
    <xf numFmtId="0" fontId="30" fillId="0" borderId="22" xfId="7" applyFont="1" applyBorder="1" applyProtection="1">
      <alignment vertical="center"/>
      <protection locked="0"/>
    </xf>
    <xf numFmtId="0" fontId="29" fillId="0" borderId="21" xfId="7" applyFont="1" applyBorder="1" applyAlignment="1" applyProtection="1">
      <alignment horizontal="right" vertical="center"/>
      <protection locked="0"/>
    </xf>
    <xf numFmtId="0" fontId="29" fillId="0" borderId="13" xfId="7" applyFont="1" applyBorder="1" applyAlignment="1" applyProtection="1">
      <alignment vertical="center" wrapText="1"/>
      <protection locked="0"/>
    </xf>
    <xf numFmtId="0" fontId="29" fillId="5" borderId="0" xfId="7" applyFont="1" applyFill="1" applyAlignment="1" applyProtection="1">
      <alignment vertical="center" wrapText="1"/>
      <protection locked="0"/>
    </xf>
    <xf numFmtId="49" fontId="0" fillId="0" borderId="0" xfId="0" applyNumberFormat="1" applyAlignment="1"/>
    <xf numFmtId="0" fontId="18" fillId="0" borderId="0" xfId="0" applyFont="1" applyAlignment="1">
      <alignment vertical="center" shrinkToFit="1"/>
    </xf>
    <xf numFmtId="0" fontId="20" fillId="0" borderId="0" xfId="8" applyFont="1" applyAlignment="1">
      <alignment vertical="center"/>
    </xf>
    <xf numFmtId="0" fontId="44" fillId="6" borderId="86" xfId="8" applyFont="1" applyFill="1" applyBorder="1" applyAlignment="1">
      <alignment horizontal="center" vertical="center" shrinkToFit="1"/>
    </xf>
    <xf numFmtId="0" fontId="18" fillId="0" borderId="5" xfId="0" applyFont="1" applyBorder="1" applyAlignment="1">
      <alignment horizontal="center" vertical="center"/>
    </xf>
    <xf numFmtId="0" fontId="18" fillId="0" borderId="0" xfId="8" applyFont="1" applyAlignment="1">
      <alignment vertical="center"/>
    </xf>
    <xf numFmtId="0" fontId="18" fillId="0" borderId="5" xfId="8" applyFont="1" applyBorder="1" applyAlignment="1">
      <alignment horizontal="center" vertical="center"/>
    </xf>
    <xf numFmtId="0" fontId="16" fillId="7" borderId="66" xfId="8" applyFont="1" applyFill="1" applyBorder="1" applyAlignment="1" applyProtection="1">
      <alignment horizontal="center" vertical="center"/>
      <protection locked="0"/>
    </xf>
    <xf numFmtId="0" fontId="16" fillId="8" borderId="5" xfId="8" applyFont="1" applyFill="1" applyBorder="1" applyAlignment="1" applyProtection="1">
      <alignment horizontal="center" vertical="center" wrapText="1"/>
      <protection locked="0"/>
    </xf>
    <xf numFmtId="0" fontId="16" fillId="7" borderId="86" xfId="8" applyFont="1" applyFill="1" applyBorder="1" applyAlignment="1" applyProtection="1">
      <alignment horizontal="center" vertical="center"/>
      <protection locked="0"/>
    </xf>
    <xf numFmtId="0" fontId="16" fillId="0" borderId="5" xfId="8" applyFont="1" applyBorder="1" applyAlignment="1" applyProtection="1">
      <alignment horizontal="center" vertical="center" wrapText="1"/>
      <protection locked="0"/>
    </xf>
    <xf numFmtId="0" fontId="16" fillId="7" borderId="5" xfId="8" applyFont="1" applyFill="1" applyBorder="1" applyAlignment="1" applyProtection="1">
      <alignment horizontal="center" vertical="center"/>
      <protection locked="0"/>
    </xf>
    <xf numFmtId="0" fontId="16" fillId="11" borderId="5"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wrapText="1"/>
      <protection locked="0"/>
    </xf>
    <xf numFmtId="0" fontId="16" fillId="8" borderId="86" xfId="8" applyFont="1" applyFill="1" applyBorder="1" applyAlignment="1" applyProtection="1">
      <alignment horizontal="center" vertical="center" wrapText="1"/>
      <protection locked="0"/>
    </xf>
    <xf numFmtId="0" fontId="16" fillId="8" borderId="66" xfId="8" applyFont="1" applyFill="1" applyBorder="1" applyAlignment="1" applyProtection="1">
      <alignment horizontal="center" vertical="center"/>
      <protection locked="0"/>
    </xf>
    <xf numFmtId="0" fontId="16" fillId="7" borderId="84"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wrapText="1"/>
      <protection locked="0"/>
    </xf>
    <xf numFmtId="0" fontId="18" fillId="0" borderId="86" xfId="8" applyFont="1" applyBorder="1" applyAlignment="1" applyProtection="1">
      <alignment horizontal="center" vertical="center"/>
      <protection locked="0"/>
    </xf>
    <xf numFmtId="0" fontId="16" fillId="8" borderId="84"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wrapText="1"/>
      <protection locked="0"/>
    </xf>
    <xf numFmtId="0" fontId="16" fillId="7" borderId="84" xfId="8" applyFont="1" applyFill="1" applyBorder="1" applyAlignment="1" applyProtection="1">
      <alignment horizontal="center" vertical="center" wrapText="1"/>
      <protection locked="0"/>
    </xf>
    <xf numFmtId="0" fontId="18" fillId="7" borderId="84"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84" xfId="8" applyFont="1" applyBorder="1" applyAlignment="1" applyProtection="1">
      <alignment horizontal="center" vertical="center"/>
      <protection locked="0"/>
    </xf>
    <xf numFmtId="0" fontId="18" fillId="8" borderId="84" xfId="8" applyFont="1" applyFill="1" applyBorder="1" applyAlignment="1" applyProtection="1">
      <alignment horizontal="center" vertical="center" wrapText="1"/>
      <protection locked="0"/>
    </xf>
    <xf numFmtId="0" fontId="16" fillId="8" borderId="5"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protection locked="0"/>
    </xf>
    <xf numFmtId="0" fontId="18" fillId="8" borderId="86" xfId="8" applyFont="1" applyFill="1" applyBorder="1" applyAlignment="1" applyProtection="1">
      <alignment horizontal="center" vertical="center"/>
      <protection locked="0"/>
    </xf>
    <xf numFmtId="0" fontId="16" fillId="8" borderId="86" xfId="8" applyFont="1" applyFill="1" applyBorder="1" applyAlignment="1" applyProtection="1">
      <alignment horizontal="center" vertical="center"/>
      <protection locked="0"/>
    </xf>
    <xf numFmtId="0" fontId="16" fillId="9" borderId="84" xfId="8" applyFont="1" applyFill="1" applyBorder="1" applyAlignment="1" applyProtection="1">
      <alignment horizontal="center" vertical="center" wrapText="1"/>
      <protection locked="0"/>
    </xf>
    <xf numFmtId="0" fontId="18" fillId="8" borderId="84" xfId="8" applyFont="1" applyFill="1" applyBorder="1" applyAlignment="1" applyProtection="1">
      <alignment horizontal="center" vertical="center"/>
      <protection locked="0"/>
    </xf>
    <xf numFmtId="0" fontId="16" fillId="8" borderId="84"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protection locked="0"/>
    </xf>
    <xf numFmtId="0" fontId="18" fillId="7" borderId="84" xfId="8" applyFont="1" applyFill="1" applyBorder="1" applyAlignment="1" applyProtection="1">
      <alignment horizontal="center" vertical="center" wrapText="1"/>
      <protection locked="0"/>
    </xf>
    <xf numFmtId="0" fontId="18" fillId="14" borderId="84" xfId="8" applyFont="1" applyFill="1" applyBorder="1" applyAlignment="1" applyProtection="1">
      <alignment horizontal="center" vertical="center" wrapText="1" shrinkToFit="1"/>
      <protection locked="0"/>
    </xf>
    <xf numFmtId="0" fontId="18" fillId="7" borderId="86" xfId="8" applyFont="1" applyFill="1" applyBorder="1" applyAlignment="1" applyProtection="1">
      <alignment horizontal="center" vertical="center"/>
      <protection locked="0"/>
    </xf>
    <xf numFmtId="0" fontId="16" fillId="8" borderId="91" xfId="8" applyFont="1" applyFill="1" applyBorder="1" applyAlignment="1" applyProtection="1">
      <alignment horizontal="center" vertical="center" wrapText="1"/>
      <protection locked="0"/>
    </xf>
    <xf numFmtId="0" fontId="18" fillId="0" borderId="84" xfId="8" applyFont="1" applyBorder="1" applyAlignment="1" applyProtection="1">
      <alignment horizontal="center" vertical="center" wrapText="1"/>
      <protection locked="0"/>
    </xf>
    <xf numFmtId="0" fontId="42" fillId="0" borderId="0" xfId="8" applyFont="1" applyAlignment="1">
      <alignment vertical="center"/>
    </xf>
    <xf numFmtId="0" fontId="21" fillId="0" borderId="0" xfId="8" applyFont="1" applyAlignment="1">
      <alignment vertical="center"/>
    </xf>
    <xf numFmtId="0" fontId="18"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8" fillId="0" borderId="5" xfId="8" applyNumberFormat="1" applyFont="1" applyBorder="1" applyAlignment="1">
      <alignment horizontal="center" vertical="center" wrapText="1"/>
    </xf>
    <xf numFmtId="179" fontId="18"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8"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wrapText="1"/>
      <protection locked="0"/>
    </xf>
    <xf numFmtId="0" fontId="16" fillId="0" borderId="89" xfId="8" applyFont="1" applyBorder="1" applyAlignment="1" applyProtection="1">
      <alignment horizontal="left" vertical="center" wrapText="1" shrinkToFit="1"/>
      <protection locked="0"/>
    </xf>
    <xf numFmtId="0" fontId="16" fillId="0" borderId="84" xfId="8"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16" fillId="0" borderId="66" xfId="8" applyNumberFormat="1" applyFont="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16"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shrinkToFit="1"/>
      <protection locked="0"/>
    </xf>
    <xf numFmtId="49" fontId="18" fillId="9" borderId="86" xfId="8" applyNumberFormat="1" applyFont="1" applyFill="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0" borderId="86" xfId="0" applyNumberFormat="1" applyFont="1" applyBorder="1" applyAlignment="1" applyProtection="1">
      <alignment horizontal="left" vertical="center" wrapText="1" shrinkToFit="1"/>
      <protection locked="0"/>
    </xf>
    <xf numFmtId="49" fontId="18" fillId="8" borderId="86" xfId="8" applyNumberFormat="1" applyFont="1" applyFill="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wrapText="1" shrinkToFit="1"/>
      <protection locked="0"/>
    </xf>
    <xf numFmtId="49" fontId="18" fillId="8" borderId="83" xfId="8" applyNumberFormat="1" applyFont="1" applyFill="1" applyBorder="1" applyAlignment="1" applyProtection="1">
      <alignment horizontal="left" vertical="center" wrapText="1" shrinkToFit="1"/>
      <protection locked="0"/>
    </xf>
    <xf numFmtId="49" fontId="16" fillId="0" borderId="5" xfId="8" applyNumberFormat="1" applyFont="1" applyBorder="1" applyAlignment="1" applyProtection="1">
      <alignment horizontal="left" vertical="center" wrapText="1" shrinkToFit="1"/>
      <protection locked="0"/>
    </xf>
    <xf numFmtId="49" fontId="18" fillId="8" borderId="84" xfId="8" applyNumberFormat="1" applyFont="1" applyFill="1" applyBorder="1" applyAlignment="1" applyProtection="1">
      <alignment horizontal="left" vertical="center" wrapText="1" shrinkToFit="1"/>
      <protection locked="0"/>
    </xf>
    <xf numFmtId="0" fontId="48" fillId="0" borderId="66" xfId="8" applyFont="1" applyBorder="1" applyAlignment="1" applyProtection="1">
      <alignment horizontal="left" vertical="center" wrapText="1" shrinkToFit="1"/>
      <protection locked="0"/>
    </xf>
    <xf numFmtId="0" fontId="16" fillId="8" borderId="86" xfId="0" applyFont="1" applyFill="1" applyBorder="1" applyAlignment="1" applyProtection="1">
      <alignment horizontal="left" vertical="center" wrapText="1" shrinkToFit="1"/>
      <protection locked="0"/>
    </xf>
    <xf numFmtId="49" fontId="18" fillId="0" borderId="84" xfId="0" applyNumberFormat="1" applyFont="1" applyBorder="1" applyAlignment="1" applyProtection="1">
      <alignment horizontal="left" vertical="center" wrapText="1" shrinkToFit="1"/>
      <protection locked="0"/>
    </xf>
    <xf numFmtId="179" fontId="16" fillId="0" borderId="5" xfId="8" applyNumberFormat="1" applyFont="1" applyBorder="1" applyAlignment="1" applyProtection="1">
      <alignment horizontal="left" vertical="center" wrapText="1" shrinkToFit="1"/>
      <protection locked="0"/>
    </xf>
    <xf numFmtId="179" fontId="18"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protection locked="0"/>
    </xf>
    <xf numFmtId="179" fontId="16" fillId="9" borderId="5" xfId="8" applyNumberFormat="1" applyFont="1" applyFill="1" applyBorder="1" applyAlignment="1" applyProtection="1">
      <alignment horizontal="left" vertical="center" wrapText="1" shrinkToFit="1"/>
      <protection locked="0"/>
    </xf>
    <xf numFmtId="179" fontId="18" fillId="9" borderId="86"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wrapText="1"/>
      <protection locked="0"/>
    </xf>
    <xf numFmtId="49" fontId="18" fillId="9" borderId="84" xfId="8" applyNumberFormat="1" applyFont="1" applyFill="1" applyBorder="1" applyAlignment="1" applyProtection="1">
      <alignment horizontal="left" vertical="center" wrapText="1" shrinkToFit="1"/>
      <protection locked="0"/>
    </xf>
    <xf numFmtId="179" fontId="16" fillId="8" borderId="5" xfId="8" applyNumberFormat="1" applyFont="1" applyFill="1" applyBorder="1" applyAlignment="1" applyProtection="1">
      <alignment horizontal="left" vertical="center" wrapText="1" shrinkToFit="1"/>
      <protection locked="0"/>
    </xf>
    <xf numFmtId="49" fontId="16" fillId="8" borderId="5" xfId="8" applyNumberFormat="1" applyFont="1" applyFill="1" applyBorder="1" applyAlignment="1" applyProtection="1">
      <alignment horizontal="left" vertical="center" wrapText="1" shrinkToFit="1"/>
      <protection locked="0"/>
    </xf>
    <xf numFmtId="179" fontId="16" fillId="8" borderId="66" xfId="8" applyNumberFormat="1" applyFont="1" applyFill="1" applyBorder="1" applyAlignment="1" applyProtection="1">
      <alignment horizontal="left" vertical="center" wrapText="1" shrinkToFit="1"/>
      <protection locked="0"/>
    </xf>
    <xf numFmtId="49" fontId="16" fillId="0" borderId="84" xfId="8" applyNumberFormat="1" applyFont="1" applyBorder="1" applyAlignment="1" applyProtection="1">
      <alignment horizontal="left" vertical="top" wrapText="1" shrinkToFit="1"/>
      <protection locked="0"/>
    </xf>
    <xf numFmtId="49" fontId="16" fillId="0" borderId="84" xfId="8" applyNumberFormat="1" applyFont="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shrinkToFit="1"/>
      <protection locked="0"/>
    </xf>
    <xf numFmtId="49" fontId="18" fillId="8" borderId="84" xfId="8" applyNumberFormat="1" applyFont="1" applyFill="1" applyBorder="1" applyAlignment="1" applyProtection="1">
      <alignment horizontal="left" vertical="center" shrinkToFit="1"/>
      <protection locked="0"/>
    </xf>
    <xf numFmtId="49" fontId="18" fillId="0" borderId="86" xfId="8" applyNumberFormat="1" applyFont="1" applyBorder="1" applyAlignment="1" applyProtection="1">
      <alignment horizontal="left" vertical="center" shrinkToFit="1"/>
      <protection locked="0"/>
    </xf>
    <xf numFmtId="49" fontId="16" fillId="8" borderId="84"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shrinkToFit="1"/>
      <protection locked="0"/>
    </xf>
    <xf numFmtId="49" fontId="18" fillId="8" borderId="5" xfId="8" applyNumberFormat="1" applyFont="1" applyFill="1" applyBorder="1" applyAlignment="1" applyProtection="1">
      <alignment horizontal="left" vertical="center" shrinkToFit="1"/>
      <protection locked="0"/>
    </xf>
    <xf numFmtId="0" fontId="18" fillId="0" borderId="5" xfId="0" applyFont="1" applyBorder="1" applyAlignment="1" applyProtection="1">
      <alignment vertical="center" wrapText="1" shrinkToFit="1"/>
      <protection locked="0"/>
    </xf>
    <xf numFmtId="0" fontId="16" fillId="0" borderId="5" xfId="8" applyFont="1" applyBorder="1" applyAlignment="1" applyProtection="1">
      <alignment horizontal="left" vertical="center" wrapText="1" shrinkToFit="1"/>
      <protection locked="0"/>
    </xf>
    <xf numFmtId="0" fontId="16" fillId="0" borderId="5" xfId="8" applyFont="1" applyBorder="1" applyAlignment="1" applyProtection="1">
      <alignment horizontal="left" vertical="center" shrinkToFit="1"/>
      <protection locked="0"/>
    </xf>
    <xf numFmtId="49" fontId="18" fillId="0" borderId="5" xfId="8" applyNumberFormat="1" applyFont="1" applyBorder="1" applyAlignment="1" applyProtection="1">
      <alignment horizontal="left" vertical="top"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vertical="center" shrinkToFit="1"/>
      <protection locked="0"/>
    </xf>
    <xf numFmtId="0" fontId="18" fillId="0" borderId="1" xfId="8" applyFont="1" applyBorder="1" applyAlignment="1" applyProtection="1">
      <alignment vertical="center" wrapText="1" shrinkToFit="1"/>
      <protection locked="0"/>
    </xf>
    <xf numFmtId="0" fontId="28" fillId="0" borderId="20" xfId="7" applyFont="1" applyBorder="1" applyProtection="1">
      <alignment vertical="center"/>
      <protection locked="0"/>
    </xf>
    <xf numFmtId="0" fontId="28" fillId="0" borderId="58" xfId="7" applyFont="1" applyBorder="1" applyProtection="1">
      <alignment vertical="center"/>
      <protection locked="0"/>
    </xf>
    <xf numFmtId="0" fontId="29" fillId="0" borderId="56" xfId="7" applyFont="1" applyBorder="1" applyProtection="1">
      <alignment vertical="center"/>
      <protection locked="0"/>
    </xf>
    <xf numFmtId="0" fontId="30" fillId="0" borderId="56" xfId="7" applyFont="1" applyBorder="1" applyProtection="1">
      <alignment vertical="center"/>
      <protection locked="0"/>
    </xf>
    <xf numFmtId="0" fontId="29" fillId="0" borderId="56" xfId="7" applyFont="1" applyBorder="1" applyAlignment="1" applyProtection="1">
      <alignment vertical="top"/>
      <protection locked="0"/>
    </xf>
    <xf numFmtId="0" fontId="29" fillId="0" borderId="93" xfId="7" applyFont="1" applyBorder="1" applyAlignment="1" applyProtection="1">
      <alignment vertical="top"/>
      <protection locked="0"/>
    </xf>
    <xf numFmtId="0" fontId="28" fillId="0" borderId="10" xfId="7" applyFont="1" applyBorder="1" applyAlignment="1" applyProtection="1">
      <alignment vertical="top"/>
      <protection locked="0"/>
    </xf>
    <xf numFmtId="0" fontId="30" fillId="0" borderId="10"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28" fillId="0" borderId="10" xfId="7" applyFont="1" applyBorder="1" applyAlignment="1" applyProtection="1">
      <alignment vertical="center" wrapText="1"/>
      <protection locked="0"/>
    </xf>
    <xf numFmtId="0" fontId="28" fillId="0" borderId="32"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8" fillId="0" borderId="23" xfId="7" applyFont="1" applyBorder="1" applyAlignment="1" applyProtection="1">
      <alignment vertical="center" wrapText="1"/>
      <protection locked="0"/>
    </xf>
    <xf numFmtId="0" fontId="27" fillId="0" borderId="12" xfId="7" applyFont="1" applyBorder="1" applyProtection="1">
      <alignment vertical="center"/>
      <protection locked="0"/>
    </xf>
    <xf numFmtId="0" fontId="27" fillId="0" borderId="23" xfId="7" applyFont="1" applyBorder="1" applyProtection="1">
      <alignment vertical="center"/>
      <protection locked="0"/>
    </xf>
    <xf numFmtId="0" fontId="27" fillId="0" borderId="6" xfId="7" applyFont="1" applyBorder="1" applyProtection="1">
      <alignment vertical="center"/>
      <protection locked="0"/>
    </xf>
    <xf numFmtId="0" fontId="27" fillId="0" borderId="7" xfId="7" applyFont="1" applyBorder="1" applyProtection="1">
      <alignment vertical="center"/>
      <protection locked="0"/>
    </xf>
    <xf numFmtId="0" fontId="27" fillId="0" borderId="34" xfId="7" applyFont="1" applyBorder="1" applyProtection="1">
      <alignment vertical="center"/>
      <protection locked="0"/>
    </xf>
    <xf numFmtId="0" fontId="16" fillId="7" borderId="83"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protection locked="0"/>
    </xf>
    <xf numFmtId="0" fontId="73" fillId="0" borderId="5" xfId="0" applyFont="1" applyBorder="1">
      <alignment vertical="center"/>
    </xf>
    <xf numFmtId="49" fontId="17" fillId="9" borderId="2" xfId="0" applyNumberFormat="1" applyFont="1" applyFill="1" applyBorder="1" applyAlignment="1" applyProtection="1">
      <alignment horizontal="left" vertical="center"/>
      <protection locked="0"/>
    </xf>
    <xf numFmtId="49" fontId="18" fillId="9" borderId="2" xfId="8"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protection locked="0"/>
    </xf>
    <xf numFmtId="49" fontId="17" fillId="8" borderId="5" xfId="8" applyNumberFormat="1" applyFont="1" applyFill="1" applyBorder="1" applyAlignment="1" applyProtection="1">
      <alignment horizontal="left" vertical="center"/>
      <protection locked="0"/>
    </xf>
    <xf numFmtId="0" fontId="29" fillId="0" borderId="57" xfId="7" applyFont="1" applyBorder="1" applyAlignment="1" applyProtection="1">
      <alignment horizontal="right" vertical="top"/>
      <protection locked="0"/>
    </xf>
    <xf numFmtId="0" fontId="29" fillId="0" borderId="56" xfId="7" quotePrefix="1" applyFont="1" applyBorder="1" applyAlignment="1" applyProtection="1">
      <alignment vertical="top"/>
      <protection locked="0"/>
    </xf>
    <xf numFmtId="0" fontId="16" fillId="9" borderId="5" xfId="8" applyFont="1" applyFill="1" applyBorder="1" applyAlignment="1" applyProtection="1">
      <alignment horizontal="center" vertical="center" wrapText="1"/>
      <protection locked="0"/>
    </xf>
    <xf numFmtId="0" fontId="30" fillId="0" borderId="72" xfId="7" applyFont="1" applyBorder="1" applyProtection="1">
      <alignment vertical="center"/>
      <protection locked="0"/>
    </xf>
    <xf numFmtId="0" fontId="30" fillId="0" borderId="96" xfId="7" applyFont="1" applyBorder="1" applyProtection="1">
      <alignment vertical="center"/>
      <protection locked="0"/>
    </xf>
    <xf numFmtId="0" fontId="74" fillId="0" borderId="5" xfId="0" applyFont="1" applyBorder="1" applyAlignment="1">
      <alignment horizontal="center" vertical="center"/>
    </xf>
    <xf numFmtId="0" fontId="74" fillId="0" borderId="5" xfId="0" applyFont="1" applyBorder="1" applyAlignment="1">
      <alignment vertical="center" wrapText="1"/>
    </xf>
    <xf numFmtId="0" fontId="74" fillId="0" borderId="5" xfId="0" applyFont="1" applyBorder="1" applyAlignment="1">
      <alignment horizontal="center" vertical="center" wrapText="1"/>
    </xf>
    <xf numFmtId="0" fontId="18" fillId="8" borderId="5" xfId="8" applyFont="1" applyFill="1" applyBorder="1" applyAlignment="1">
      <alignment horizontal="center" vertical="center"/>
    </xf>
    <xf numFmtId="0" fontId="18" fillId="0" borderId="5" xfId="8" applyFont="1" applyBorder="1" applyAlignment="1">
      <alignment horizontal="left" vertical="center"/>
    </xf>
    <xf numFmtId="0" fontId="18" fillId="0" borderId="0" xfId="0" quotePrefix="1" applyFont="1">
      <alignment vertical="center"/>
    </xf>
    <xf numFmtId="0" fontId="44" fillId="6" borderId="86" xfId="8" applyFont="1" applyFill="1" applyBorder="1" applyAlignment="1">
      <alignment horizontal="center" vertical="center"/>
    </xf>
    <xf numFmtId="0" fontId="19" fillId="6" borderId="86" xfId="8" applyFont="1" applyFill="1" applyBorder="1" applyAlignment="1">
      <alignment horizontal="center" vertical="center"/>
    </xf>
    <xf numFmtId="0" fontId="18" fillId="0" borderId="89" xfId="0" applyFont="1" applyBorder="1" applyAlignment="1">
      <alignment horizontal="center" vertical="center"/>
    </xf>
    <xf numFmtId="14" fontId="16" fillId="0" borderId="89" xfId="8" applyNumberFormat="1" applyFont="1" applyBorder="1" applyAlignment="1">
      <alignment horizontal="center" vertical="center" wrapText="1"/>
    </xf>
    <xf numFmtId="0" fontId="18" fillId="0" borderId="84" xfId="0" applyFont="1" applyBorder="1" applyAlignment="1">
      <alignment horizontal="center" vertical="center"/>
    </xf>
    <xf numFmtId="14" fontId="16" fillId="0" borderId="84" xfId="8" applyNumberFormat="1" applyFont="1" applyBorder="1" applyAlignment="1">
      <alignment horizontal="center" vertical="center" wrapText="1"/>
    </xf>
    <xf numFmtId="0" fontId="18" fillId="0" borderId="66" xfId="0" applyFont="1" applyBorder="1" applyAlignment="1">
      <alignment horizontal="center" vertical="center"/>
    </xf>
    <xf numFmtId="176" fontId="18" fillId="0" borderId="66" xfId="8" applyNumberFormat="1" applyFont="1" applyBorder="1" applyAlignment="1">
      <alignment horizontal="center" vertical="center"/>
    </xf>
    <xf numFmtId="14" fontId="18" fillId="8" borderId="5" xfId="8" applyNumberFormat="1" applyFont="1" applyFill="1" applyBorder="1" applyAlignment="1">
      <alignment horizontal="center" vertical="center" wrapText="1"/>
    </xf>
    <xf numFmtId="0" fontId="18" fillId="0" borderId="86" xfId="0" applyFont="1" applyBorder="1" applyAlignment="1">
      <alignment horizontal="center" vertical="center"/>
    </xf>
    <xf numFmtId="49" fontId="18" fillId="0" borderId="86" xfId="8" applyNumberFormat="1" applyFont="1" applyBorder="1" applyAlignment="1">
      <alignment horizontal="center" vertical="center"/>
    </xf>
    <xf numFmtId="0" fontId="18" fillId="0" borderId="66" xfId="8" applyFont="1" applyBorder="1" applyAlignment="1">
      <alignment horizontal="center" vertical="center" wrapText="1"/>
    </xf>
    <xf numFmtId="0" fontId="18" fillId="0" borderId="83" xfId="0" applyFont="1" applyBorder="1" applyAlignment="1">
      <alignment horizontal="center" vertical="center"/>
    </xf>
    <xf numFmtId="49" fontId="18" fillId="0" borderId="5" xfId="8" applyNumberFormat="1" applyFont="1" applyBorder="1" applyAlignment="1">
      <alignment horizontal="center" vertical="center"/>
    </xf>
    <xf numFmtId="49" fontId="18" fillId="8" borderId="5" xfId="8" applyNumberFormat="1" applyFont="1" applyFill="1" applyBorder="1" applyAlignment="1">
      <alignment horizontal="center" vertical="center"/>
    </xf>
    <xf numFmtId="49" fontId="18" fillId="0" borderId="5" xfId="8" applyNumberFormat="1" applyFont="1" applyBorder="1" applyAlignment="1">
      <alignment horizontal="center" vertical="center" wrapText="1" shrinkToFit="1"/>
    </xf>
    <xf numFmtId="49" fontId="18" fillId="0" borderId="86" xfId="8" applyNumberFormat="1" applyFont="1" applyBorder="1" applyAlignment="1">
      <alignment horizontal="center" vertical="center" wrapText="1"/>
    </xf>
    <xf numFmtId="49" fontId="18" fillId="0" borderId="66" xfId="8" applyNumberFormat="1" applyFont="1" applyBorder="1" applyAlignment="1">
      <alignment horizontal="center" vertical="center"/>
    </xf>
    <xf numFmtId="49" fontId="18" fillId="8" borderId="5" xfId="8" applyNumberFormat="1" applyFont="1" applyFill="1" applyBorder="1" applyAlignment="1">
      <alignment horizontal="center" vertical="center" wrapText="1"/>
    </xf>
    <xf numFmtId="49" fontId="18" fillId="0" borderId="5" xfId="8" applyNumberFormat="1" applyFont="1" applyBorder="1" applyAlignment="1">
      <alignment horizontal="center" vertical="center" wrapText="1"/>
    </xf>
    <xf numFmtId="49" fontId="18" fillId="9" borderId="86" xfId="8" applyNumberFormat="1" applyFont="1" applyFill="1" applyBorder="1" applyAlignment="1">
      <alignment horizontal="center" vertical="center"/>
    </xf>
    <xf numFmtId="0" fontId="18" fillId="0" borderId="2" xfId="0" applyFont="1" applyBorder="1" applyAlignment="1">
      <alignment horizontal="center" vertical="center"/>
    </xf>
    <xf numFmtId="49" fontId="18" fillId="9" borderId="2" xfId="8" applyNumberFormat="1" applyFont="1" applyFill="1" applyBorder="1" applyAlignment="1">
      <alignment horizontal="center" vertical="center"/>
    </xf>
    <xf numFmtId="49" fontId="18" fillId="8" borderId="86" xfId="8" applyNumberFormat="1" applyFont="1" applyFill="1" applyBorder="1" applyAlignment="1">
      <alignment horizontal="center" vertical="center" wrapText="1"/>
    </xf>
    <xf numFmtId="0" fontId="18" fillId="0" borderId="66" xfId="8" applyFont="1" applyBorder="1" applyAlignment="1">
      <alignment horizontal="center" vertical="center"/>
    </xf>
    <xf numFmtId="49" fontId="18" fillId="8" borderId="5" xfId="0" applyNumberFormat="1" applyFont="1" applyFill="1" applyBorder="1" applyAlignment="1">
      <alignment horizontal="center" vertical="center" wrapText="1" shrinkToFit="1"/>
    </xf>
    <xf numFmtId="49" fontId="18" fillId="0" borderId="86" xfId="0" applyNumberFormat="1" applyFont="1" applyBorder="1" applyAlignment="1">
      <alignment horizontal="center" vertical="center" wrapText="1" shrinkToFit="1"/>
    </xf>
    <xf numFmtId="0" fontId="16" fillId="8" borderId="66" xfId="8" applyFont="1" applyFill="1" applyBorder="1" applyAlignment="1">
      <alignment horizontal="center" vertical="center"/>
    </xf>
    <xf numFmtId="179" fontId="18" fillId="0" borderId="84" xfId="8" applyNumberFormat="1" applyFont="1" applyBorder="1" applyAlignment="1">
      <alignment horizontal="center" vertical="center"/>
    </xf>
    <xf numFmtId="179" fontId="18" fillId="8" borderId="83" xfId="8" applyNumberFormat="1" applyFont="1" applyFill="1" applyBorder="1" applyAlignment="1">
      <alignment horizontal="center" vertical="center" wrapText="1"/>
    </xf>
    <xf numFmtId="0" fontId="18" fillId="0" borderId="86" xfId="8" applyFont="1" applyBorder="1" applyAlignment="1">
      <alignment horizontal="center" vertical="center"/>
    </xf>
    <xf numFmtId="179" fontId="18" fillId="8" borderId="84" xfId="8" applyNumberFormat="1" applyFont="1" applyFill="1" applyBorder="1" applyAlignment="1">
      <alignment horizontal="center" vertical="center" wrapText="1"/>
    </xf>
    <xf numFmtId="0" fontId="16" fillId="8" borderId="86" xfId="0" applyFont="1" applyFill="1" applyBorder="1" applyAlignment="1">
      <alignment horizontal="center" vertical="center" wrapText="1" shrinkToFit="1"/>
    </xf>
    <xf numFmtId="49" fontId="18" fillId="0" borderId="84" xfId="0" applyNumberFormat="1" applyFont="1" applyBorder="1" applyAlignment="1">
      <alignment horizontal="center" vertical="center" wrapText="1" shrinkToFit="1"/>
    </xf>
    <xf numFmtId="0" fontId="23" fillId="0" borderId="0" xfId="0" applyFont="1" applyAlignment="1">
      <alignment horizontal="right" vertical="center"/>
    </xf>
    <xf numFmtId="0" fontId="17" fillId="0" borderId="0" xfId="0" applyFont="1" applyAlignment="1">
      <alignment horizontal="left" vertical="center"/>
    </xf>
    <xf numFmtId="0" fontId="18" fillId="0" borderId="0" xfId="8" applyFont="1" applyAlignment="1">
      <alignment horizontal="left" vertical="center"/>
    </xf>
    <xf numFmtId="0" fontId="18" fillId="0" borderId="13" xfId="8" applyFont="1" applyBorder="1" applyAlignment="1">
      <alignment horizontal="left" vertical="center"/>
    </xf>
    <xf numFmtId="0" fontId="18" fillId="0" borderId="22" xfId="8" applyFont="1" applyBorder="1" applyAlignment="1">
      <alignment horizontal="center" vertical="center"/>
    </xf>
    <xf numFmtId="0" fontId="18" fillId="0" borderId="21" xfId="8" applyFont="1" applyBorder="1" applyAlignment="1">
      <alignment horizontal="center" vertical="center"/>
    </xf>
    <xf numFmtId="0" fontId="18" fillId="0" borderId="0" xfId="8" applyFont="1" applyAlignment="1">
      <alignment horizontal="center" vertical="center"/>
    </xf>
    <xf numFmtId="0" fontId="63" fillId="0" borderId="0" xfId="8" applyFont="1" applyAlignment="1">
      <alignment horizontal="left" vertical="center"/>
    </xf>
    <xf numFmtId="0" fontId="26" fillId="0" borderId="0" xfId="0" applyFont="1">
      <alignment vertical="center"/>
    </xf>
    <xf numFmtId="179" fontId="17" fillId="0" borderId="66" xfId="0" applyNumberFormat="1" applyFont="1" applyBorder="1" applyAlignment="1">
      <alignment horizontal="left" vertical="center"/>
    </xf>
    <xf numFmtId="49" fontId="16" fillId="0" borderId="66" xfId="8" applyNumberFormat="1" applyFont="1" applyBorder="1" applyAlignment="1">
      <alignment horizontal="center" vertical="center"/>
    </xf>
    <xf numFmtId="49" fontId="62" fillId="0" borderId="0" xfId="0" applyNumberFormat="1" applyFont="1" applyAlignment="1">
      <alignment vertical="center" wrapText="1"/>
    </xf>
    <xf numFmtId="0" fontId="18" fillId="0" borderId="83" xfId="8" applyFont="1" applyBorder="1" applyAlignment="1">
      <alignment horizontal="left" vertical="center"/>
    </xf>
    <xf numFmtId="0" fontId="18" fillId="0" borderId="5" xfId="8" applyFont="1" applyBorder="1" applyAlignment="1">
      <alignment horizontal="center" vertical="center" wrapText="1"/>
    </xf>
    <xf numFmtId="0" fontId="18" fillId="0" borderId="2" xfId="8" applyFont="1" applyBorder="1" applyAlignment="1">
      <alignment horizontal="left" vertical="center"/>
    </xf>
    <xf numFmtId="0" fontId="18" fillId="0" borderId="86" xfId="8" applyFont="1" applyBorder="1" applyAlignment="1">
      <alignment horizontal="left" vertical="center"/>
    </xf>
    <xf numFmtId="46" fontId="18" fillId="0" borderId="86" xfId="8" applyNumberFormat="1" applyFont="1" applyBorder="1" applyAlignment="1">
      <alignment horizontal="center" vertical="center" wrapText="1"/>
    </xf>
    <xf numFmtId="177" fontId="18" fillId="0" borderId="86" xfId="8" applyNumberFormat="1" applyFont="1" applyBorder="1" applyAlignment="1">
      <alignment horizontal="center" vertical="center"/>
    </xf>
    <xf numFmtId="49" fontId="18" fillId="8" borderId="84" xfId="8" applyNumberFormat="1" applyFont="1" applyFill="1" applyBorder="1" applyAlignment="1">
      <alignment horizontal="center" vertical="center" wrapText="1"/>
    </xf>
    <xf numFmtId="0" fontId="18" fillId="0" borderId="84" xfId="8" applyFont="1" applyBorder="1" applyAlignment="1">
      <alignment horizontal="center" vertical="center"/>
    </xf>
    <xf numFmtId="177" fontId="18" fillId="0" borderId="84" xfId="8" applyNumberFormat="1" applyFont="1" applyBorder="1" applyAlignment="1">
      <alignment horizontal="center" vertical="center" wrapText="1"/>
    </xf>
    <xf numFmtId="49" fontId="18" fillId="0" borderId="84" xfId="8" applyNumberFormat="1" applyFont="1" applyBorder="1" applyAlignment="1">
      <alignment horizontal="center" vertical="center"/>
    </xf>
    <xf numFmtId="49" fontId="18" fillId="0" borderId="84" xfId="8" applyNumberFormat="1" applyFont="1" applyBorder="1" applyAlignment="1">
      <alignment horizontal="center" vertical="center" wrapText="1"/>
    </xf>
    <xf numFmtId="180" fontId="18" fillId="0" borderId="84" xfId="8" applyNumberFormat="1" applyFont="1" applyBorder="1" applyAlignment="1">
      <alignment horizontal="center" vertical="center" wrapText="1"/>
    </xf>
    <xf numFmtId="0" fontId="18" fillId="0" borderId="0" xfId="0" applyFont="1" applyAlignment="1">
      <alignment horizontal="left" vertical="center"/>
    </xf>
    <xf numFmtId="0" fontId="18" fillId="8" borderId="5" xfId="8" applyFont="1" applyFill="1" applyBorder="1" applyAlignment="1">
      <alignment horizontal="left" vertical="center"/>
    </xf>
    <xf numFmtId="0" fontId="18" fillId="8" borderId="5" xfId="8" applyFont="1" applyFill="1" applyBorder="1" applyAlignment="1">
      <alignment horizontal="center" vertical="center" wrapText="1"/>
    </xf>
    <xf numFmtId="0" fontId="18" fillId="8" borderId="2" xfId="8" applyFont="1" applyFill="1" applyBorder="1" applyAlignment="1">
      <alignment horizontal="left" vertical="center"/>
    </xf>
    <xf numFmtId="0" fontId="18" fillId="8" borderId="86" xfId="8" applyFont="1" applyFill="1" applyBorder="1" applyAlignment="1">
      <alignment horizontal="left" vertical="center"/>
    </xf>
    <xf numFmtId="0" fontId="18" fillId="8" borderId="86" xfId="8" applyFont="1" applyFill="1" applyBorder="1" applyAlignment="1">
      <alignment horizontal="center" vertical="center"/>
    </xf>
    <xf numFmtId="46" fontId="18" fillId="8" borderId="86" xfId="8" applyNumberFormat="1" applyFont="1" applyFill="1" applyBorder="1" applyAlignment="1">
      <alignment horizontal="center" vertical="center" wrapText="1"/>
    </xf>
    <xf numFmtId="49" fontId="18" fillId="8" borderId="66" xfId="8" applyNumberFormat="1" applyFont="1" applyFill="1" applyBorder="1" applyAlignment="1">
      <alignment horizontal="center" vertical="center"/>
    </xf>
    <xf numFmtId="177" fontId="18" fillId="8" borderId="86" xfId="8" applyNumberFormat="1" applyFont="1" applyFill="1" applyBorder="1" applyAlignment="1">
      <alignment horizontal="center" vertical="center"/>
    </xf>
    <xf numFmtId="49" fontId="18" fillId="9" borderId="84" xfId="8" applyNumberFormat="1" applyFont="1" applyFill="1" applyBorder="1" applyAlignment="1">
      <alignment horizontal="center" vertical="center" wrapText="1"/>
    </xf>
    <xf numFmtId="0" fontId="18" fillId="8" borderId="84" xfId="8" applyFont="1" applyFill="1" applyBorder="1" applyAlignment="1">
      <alignment horizontal="center" vertical="center"/>
    </xf>
    <xf numFmtId="177" fontId="18" fillId="8" borderId="84" xfId="8" applyNumberFormat="1" applyFont="1" applyFill="1" applyBorder="1" applyAlignment="1">
      <alignment horizontal="center" vertical="center" wrapText="1"/>
    </xf>
    <xf numFmtId="49" fontId="18" fillId="8" borderId="84" xfId="8" applyNumberFormat="1" applyFont="1" applyFill="1" applyBorder="1" applyAlignment="1">
      <alignment horizontal="center" vertical="center"/>
    </xf>
    <xf numFmtId="180" fontId="18" fillId="8" borderId="84" xfId="8" applyNumberFormat="1" applyFont="1" applyFill="1" applyBorder="1" applyAlignment="1">
      <alignment horizontal="center" vertical="center" wrapText="1"/>
    </xf>
    <xf numFmtId="0" fontId="18" fillId="8" borderId="66" xfId="8" applyFont="1" applyFill="1" applyBorder="1" applyAlignment="1">
      <alignment horizontal="left" vertical="center"/>
    </xf>
    <xf numFmtId="0" fontId="18" fillId="8" borderId="66" xfId="8" applyFont="1" applyFill="1" applyBorder="1" applyAlignment="1">
      <alignment horizontal="center" vertical="center" wrapText="1"/>
    </xf>
    <xf numFmtId="180" fontId="17" fillId="0" borderId="0" xfId="4" applyNumberFormat="1" applyFont="1" applyFill="1" applyAlignment="1" applyProtection="1">
      <alignment horizontal="left" vertical="center"/>
    </xf>
    <xf numFmtId="180" fontId="18" fillId="0" borderId="84" xfId="8" applyNumberFormat="1" applyFont="1" applyBorder="1" applyAlignment="1">
      <alignment horizontal="center" vertical="center"/>
    </xf>
    <xf numFmtId="0" fontId="19"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8" fillId="0" borderId="84" xfId="8" applyNumberFormat="1" applyFont="1" applyBorder="1" applyAlignment="1">
      <alignment horizontal="center" vertical="center" wrapText="1" shrinkToFit="1"/>
    </xf>
    <xf numFmtId="0" fontId="21" fillId="0" borderId="0" xfId="0" applyFont="1" applyAlignment="1">
      <alignment horizontal="left" vertical="center"/>
    </xf>
    <xf numFmtId="49" fontId="18" fillId="8" borderId="84" xfId="8" applyNumberFormat="1" applyFont="1" applyFill="1" applyBorder="1" applyAlignment="1">
      <alignment horizontal="center" vertical="center" wrapText="1" shrinkToFit="1"/>
    </xf>
    <xf numFmtId="49" fontId="16" fillId="8" borderId="5" xfId="8" applyNumberFormat="1" applyFont="1" applyFill="1" applyBorder="1" applyAlignment="1">
      <alignment horizontal="center" vertical="center" wrapText="1" shrinkToFit="1"/>
    </xf>
    <xf numFmtId="49" fontId="18" fillId="8" borderId="86" xfId="8" applyNumberFormat="1" applyFont="1" applyFill="1" applyBorder="1" applyAlignment="1">
      <alignment horizontal="center" vertical="center" wrapText="1" shrinkToFit="1"/>
    </xf>
    <xf numFmtId="0" fontId="70" fillId="10" borderId="92" xfId="0" applyFont="1" applyFill="1" applyBorder="1" applyAlignment="1">
      <alignment horizontal="center" vertical="center" wrapText="1"/>
    </xf>
    <xf numFmtId="0" fontId="68" fillId="10" borderId="92" xfId="0" applyFont="1" applyFill="1" applyBorder="1" applyAlignment="1">
      <alignment horizontal="center"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56" xfId="7" applyFont="1" applyBorder="1">
      <alignment vertical="center"/>
    </xf>
    <xf numFmtId="0" fontId="30" fillId="0" borderId="56" xfId="7" applyFont="1" applyBorder="1">
      <alignment vertical="center"/>
    </xf>
    <xf numFmtId="0" fontId="53" fillId="0" borderId="12" xfId="7" applyFont="1" applyBorder="1">
      <alignment vertical="center"/>
    </xf>
    <xf numFmtId="0" fontId="53" fillId="0" borderId="12" xfId="7" applyFont="1" applyBorder="1" applyAlignment="1">
      <alignment vertical="center" shrinkToFit="1"/>
    </xf>
    <xf numFmtId="0" fontId="53" fillId="0" borderId="24" xfId="7" applyFont="1" applyBorder="1">
      <alignment vertical="center"/>
    </xf>
    <xf numFmtId="0" fontId="53" fillId="0" borderId="9" xfId="7" applyFont="1" applyBorder="1" applyAlignment="1">
      <alignment horizontal="left" vertical="center"/>
    </xf>
    <xf numFmtId="0" fontId="53" fillId="0" borderId="20" xfId="7" applyFont="1" applyBorder="1">
      <alignment vertical="center"/>
    </xf>
    <xf numFmtId="0" fontId="53" fillId="0" borderId="12" xfId="7" applyFont="1" applyBorder="1" applyAlignment="1">
      <alignment horizontal="lef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3" xfId="7" applyFont="1" applyBorder="1">
      <alignment vertical="center"/>
    </xf>
    <xf numFmtId="0" fontId="57" fillId="0" borderId="53" xfId="7" applyFont="1" applyBorder="1" applyAlignment="1">
      <alignment vertical="center" wrapText="1"/>
    </xf>
    <xf numFmtId="0" fontId="53" fillId="0" borderId="20" xfId="7" applyFont="1" applyBorder="1" applyAlignment="1">
      <alignment horizontal="right" vertical="center"/>
    </xf>
    <xf numFmtId="0" fontId="53" fillId="0" borderId="0" xfId="7" applyFont="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0" fontId="55" fillId="0" borderId="0" xfId="7" applyFont="1" applyProtection="1">
      <alignment vertical="center"/>
      <protection locked="0"/>
    </xf>
    <xf numFmtId="0" fontId="53" fillId="0" borderId="9" xfId="7" applyFont="1" applyBorder="1" applyProtection="1">
      <alignment vertical="center"/>
      <protection locked="0"/>
    </xf>
    <xf numFmtId="0" fontId="53" fillId="0" borderId="12" xfId="7" applyFont="1" applyBorder="1" applyProtection="1">
      <alignment vertical="center"/>
      <protection locked="0"/>
    </xf>
    <xf numFmtId="0" fontId="76" fillId="0" borderId="0" xfId="19"/>
    <xf numFmtId="0" fontId="76" fillId="0" borderId="0" xfId="19" applyAlignment="1">
      <alignment horizontal="left" vertical="top"/>
    </xf>
    <xf numFmtId="0" fontId="77" fillId="0" borderId="0" xfId="19" applyFont="1" applyAlignment="1">
      <alignment horizontal="left" vertical="top"/>
    </xf>
    <xf numFmtId="0" fontId="77" fillId="0" borderId="0" xfId="19" applyFont="1" applyAlignment="1">
      <alignment horizontal="left" vertical="top" wrapText="1"/>
    </xf>
    <xf numFmtId="0" fontId="76" fillId="0" borderId="0" xfId="19" applyAlignment="1">
      <alignment vertical="top"/>
    </xf>
    <xf numFmtId="0" fontId="76" fillId="0" borderId="0" xfId="19" applyAlignment="1">
      <alignment vertical="top" wrapText="1"/>
    </xf>
    <xf numFmtId="0" fontId="76" fillId="0" borderId="0" xfId="19" applyAlignment="1">
      <alignment horizontal="center" vertical="center"/>
    </xf>
    <xf numFmtId="0" fontId="76" fillId="0" borderId="0" xfId="19" applyAlignment="1">
      <alignment horizontal="center" vertical="center" wrapText="1"/>
    </xf>
    <xf numFmtId="0" fontId="77" fillId="0" borderId="0" xfId="19" applyFont="1" applyAlignment="1">
      <alignment horizontal="center" vertical="center"/>
    </xf>
    <xf numFmtId="0" fontId="77" fillId="0" borderId="0" xfId="19" applyFont="1" applyAlignment="1">
      <alignment vertical="center" wrapText="1"/>
    </xf>
    <xf numFmtId="0" fontId="79" fillId="0" borderId="0" xfId="19" applyFont="1" applyAlignment="1">
      <alignment horizontal="center" vertical="center"/>
    </xf>
    <xf numFmtId="0" fontId="80" fillId="0" borderId="0" xfId="19" applyFont="1" applyAlignment="1">
      <alignment horizontal="center" vertical="center"/>
    </xf>
    <xf numFmtId="0" fontId="1" fillId="0" borderId="0" xfId="20">
      <alignment vertical="center"/>
    </xf>
    <xf numFmtId="0" fontId="30" fillId="0" borderId="0" xfId="21" applyFont="1" applyProtection="1">
      <alignment vertical="center"/>
      <protection locked="0"/>
    </xf>
    <xf numFmtId="0" fontId="83" fillId="0" borderId="0" xfId="20" applyFont="1">
      <alignment vertical="center"/>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21" fillId="0" borderId="9"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5" xfId="0" applyFont="1" applyBorder="1" applyAlignment="1">
      <alignment horizontal="center" vertical="center" textRotation="255"/>
    </xf>
    <xf numFmtId="0" fontId="21" fillId="0" borderId="2"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21" fillId="0" borderId="2" xfId="0" applyFont="1" applyBorder="1" applyAlignment="1">
      <alignment horizontal="left" vertical="center"/>
    </xf>
    <xf numFmtId="0" fontId="21" fillId="0" borderId="82" xfId="0" applyFont="1" applyBorder="1" applyAlignment="1">
      <alignment horizontal="left" vertical="center"/>
    </xf>
    <xf numFmtId="0" fontId="21" fillId="0" borderId="83" xfId="0" applyFont="1" applyBorder="1" applyAlignment="1">
      <alignment horizontal="left" vertical="center"/>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16" fillId="8" borderId="3" xfId="8" applyFont="1" applyFill="1" applyBorder="1" applyAlignment="1">
      <alignment horizontal="left" vertical="center"/>
    </xf>
    <xf numFmtId="0" fontId="16" fillId="8" borderId="1" xfId="8" applyFont="1" applyFill="1" applyBorder="1" applyAlignment="1">
      <alignment horizontal="left" vertical="center"/>
    </xf>
    <xf numFmtId="0" fontId="16" fillId="8" borderId="3" xfId="8" applyFont="1" applyFill="1" applyBorder="1" applyAlignment="1">
      <alignment horizontal="left" vertical="center" wrapText="1"/>
    </xf>
    <xf numFmtId="0" fontId="16" fillId="8" borderId="1" xfId="8" applyFont="1" applyFill="1" applyBorder="1" applyAlignment="1">
      <alignment horizontal="left" vertical="center" wrapText="1"/>
    </xf>
    <xf numFmtId="0" fontId="72" fillId="0" borderId="91" xfId="8" applyFont="1" applyBorder="1" applyAlignment="1">
      <alignment horizontal="center" vertical="center" textRotation="255"/>
    </xf>
    <xf numFmtId="0" fontId="72" fillId="0" borderId="82" xfId="8" applyFont="1" applyBorder="1" applyAlignment="1">
      <alignment horizontal="center" vertical="center" textRotation="255"/>
    </xf>
    <xf numFmtId="0" fontId="72" fillId="0" borderId="89" xfId="8" applyFont="1" applyBorder="1" applyAlignment="1">
      <alignment horizontal="center" vertical="center" textRotation="255"/>
    </xf>
    <xf numFmtId="0" fontId="16" fillId="8" borderId="6" xfId="8" applyFont="1" applyFill="1" applyBorder="1" applyAlignment="1">
      <alignment horizontal="left" vertical="center"/>
    </xf>
    <xf numFmtId="0" fontId="16" fillId="8" borderId="8" xfId="8" applyFont="1" applyFill="1" applyBorder="1" applyAlignment="1">
      <alignment horizontal="left" vertical="center"/>
    </xf>
    <xf numFmtId="0" fontId="16" fillId="8" borderId="87" xfId="8" applyFont="1" applyFill="1" applyBorder="1" applyAlignment="1">
      <alignment horizontal="left" vertical="center" wrapText="1"/>
    </xf>
    <xf numFmtId="0" fontId="16" fillId="8" borderId="88" xfId="8" applyFont="1" applyFill="1" applyBorder="1" applyAlignment="1">
      <alignment horizontal="left" vertical="center" wrapText="1"/>
    </xf>
    <xf numFmtId="0" fontId="16" fillId="9" borderId="3" xfId="8" applyFont="1" applyFill="1" applyBorder="1" applyAlignment="1">
      <alignment horizontal="left" vertical="center" wrapText="1"/>
    </xf>
    <xf numFmtId="0" fontId="16" fillId="9" borderId="1" xfId="8" applyFont="1" applyFill="1" applyBorder="1" applyAlignment="1">
      <alignment horizontal="left" vertical="center" wrapText="1"/>
    </xf>
    <xf numFmtId="0" fontId="44" fillId="6" borderId="87"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88" xfId="8" applyFont="1" applyFill="1" applyBorder="1" applyAlignment="1">
      <alignment horizontal="center" vertical="center"/>
    </xf>
    <xf numFmtId="0" fontId="18" fillId="0" borderId="90" xfId="0" applyFont="1" applyBorder="1" applyAlignment="1">
      <alignment horizontal="left" vertical="center" shrinkToFit="1"/>
    </xf>
    <xf numFmtId="0" fontId="18" fillId="0" borderId="64" xfId="0" applyFont="1" applyBorder="1" applyAlignment="1">
      <alignment horizontal="left" vertical="center" shrinkToFit="1"/>
    </xf>
    <xf numFmtId="0" fontId="18" fillId="0" borderId="85" xfId="0" applyFont="1" applyBorder="1" applyAlignment="1">
      <alignment horizontal="left" vertical="center" shrinkToFit="1"/>
    </xf>
    <xf numFmtId="0" fontId="18" fillId="8" borderId="90" xfId="8" applyFont="1" applyFill="1" applyBorder="1" applyAlignment="1">
      <alignment horizontal="left" vertical="center"/>
    </xf>
    <xf numFmtId="0" fontId="18" fillId="8" borderId="64" xfId="8" applyFont="1" applyFill="1" applyBorder="1" applyAlignment="1">
      <alignment horizontal="left" vertical="center"/>
    </xf>
    <xf numFmtId="0" fontId="18" fillId="8" borderId="85" xfId="8" applyFont="1" applyFill="1" applyBorder="1" applyAlignment="1">
      <alignment horizontal="left" vertical="center"/>
    </xf>
    <xf numFmtId="0" fontId="18" fillId="8" borderId="90" xfId="8" applyFont="1" applyFill="1" applyBorder="1" applyAlignment="1">
      <alignment horizontal="left" vertical="center" wrapText="1"/>
    </xf>
    <xf numFmtId="0" fontId="18" fillId="8" borderId="64" xfId="8" applyFont="1" applyFill="1" applyBorder="1" applyAlignment="1">
      <alignment horizontal="left" vertical="center" wrapText="1"/>
    </xf>
    <xf numFmtId="0" fontId="18" fillId="8" borderId="85" xfId="8" applyFont="1" applyFill="1" applyBorder="1" applyAlignment="1">
      <alignment horizontal="left" vertical="center" wrapText="1"/>
    </xf>
    <xf numFmtId="0" fontId="18" fillId="8" borderId="91" xfId="8" applyFont="1" applyFill="1" applyBorder="1" applyAlignment="1">
      <alignment horizontal="center" vertical="center" textRotation="255" wrapText="1"/>
    </xf>
    <xf numFmtId="0" fontId="18" fillId="8" borderId="82" xfId="8" applyFont="1" applyFill="1" applyBorder="1" applyAlignment="1">
      <alignment horizontal="center" vertical="center" textRotation="255" wrapText="1"/>
    </xf>
    <xf numFmtId="0" fontId="18" fillId="8" borderId="89" xfId="8" applyFont="1" applyFill="1" applyBorder="1" applyAlignment="1">
      <alignment horizontal="center" vertical="center" textRotation="255" wrapText="1"/>
    </xf>
    <xf numFmtId="0" fontId="16" fillId="8" borderId="29" xfId="8" applyFont="1" applyFill="1" applyBorder="1" applyAlignment="1">
      <alignment horizontal="left" vertical="center"/>
    </xf>
    <xf numFmtId="0" fontId="16" fillId="8" borderId="30" xfId="8" applyFont="1" applyFill="1" applyBorder="1" applyAlignment="1">
      <alignment horizontal="left" vertical="center"/>
    </xf>
    <xf numFmtId="0" fontId="18" fillId="8" borderId="87" xfId="8" applyFont="1" applyFill="1" applyBorder="1" applyAlignment="1">
      <alignment horizontal="left" vertical="center"/>
    </xf>
    <xf numFmtId="0" fontId="18" fillId="8" borderId="88" xfId="8" applyFont="1" applyFill="1" applyBorder="1" applyAlignment="1">
      <alignment horizontal="left" vertical="center"/>
    </xf>
    <xf numFmtId="0" fontId="18" fillId="0" borderId="87" xfId="8" applyFont="1" applyBorder="1" applyAlignment="1">
      <alignment horizontal="left" vertical="center"/>
    </xf>
    <xf numFmtId="0" fontId="18" fillId="0" borderId="41" xfId="8" applyFont="1" applyBorder="1" applyAlignment="1">
      <alignment horizontal="left" vertical="center"/>
    </xf>
    <xf numFmtId="0" fontId="18" fillId="0" borderId="88" xfId="8" applyFont="1" applyBorder="1" applyAlignment="1">
      <alignment horizontal="left" vertical="center"/>
    </xf>
    <xf numFmtId="0" fontId="18" fillId="0" borderId="90" xfId="8" applyFont="1" applyBorder="1" applyAlignment="1">
      <alignment horizontal="left" vertical="center"/>
    </xf>
    <xf numFmtId="0" fontId="18" fillId="0" borderId="64" xfId="8" applyFont="1" applyBorder="1" applyAlignment="1">
      <alignment horizontal="left" vertical="center"/>
    </xf>
    <xf numFmtId="0" fontId="18" fillId="0" borderId="85" xfId="8" applyFont="1" applyBorder="1" applyAlignment="1">
      <alignment horizontal="left" vertical="center"/>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18" fillId="0" borderId="90" xfId="8" applyFont="1" applyBorder="1" applyAlignment="1">
      <alignment horizontal="left" vertical="center" wrapText="1"/>
    </xf>
    <xf numFmtId="0" fontId="18" fillId="8" borderId="90" xfId="8" applyFont="1" applyFill="1" applyBorder="1" applyAlignment="1">
      <alignment horizontal="left" vertical="center" shrinkToFit="1"/>
    </xf>
    <xf numFmtId="0" fontId="18" fillId="8" borderId="64" xfId="8" applyFont="1" applyFill="1" applyBorder="1" applyAlignment="1">
      <alignment horizontal="left" vertical="center" shrinkToFit="1"/>
    </xf>
    <xf numFmtId="0" fontId="18" fillId="8" borderId="85" xfId="8" applyFont="1" applyFill="1" applyBorder="1" applyAlignment="1">
      <alignment horizontal="left" vertical="center" shrinkToFit="1"/>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18" fillId="8" borderId="2" xfId="8" applyFont="1" applyFill="1" applyBorder="1" applyAlignment="1">
      <alignment horizontal="center" vertical="center" textRotation="255"/>
    </xf>
    <xf numFmtId="0" fontId="18" fillId="8" borderId="89" xfId="8" applyFont="1" applyFill="1" applyBorder="1" applyAlignment="1">
      <alignment horizontal="center" vertical="center" textRotation="255"/>
    </xf>
    <xf numFmtId="0" fontId="18" fillId="8" borderId="82" xfId="8" applyFont="1" applyFill="1" applyBorder="1" applyAlignment="1">
      <alignment horizontal="center" vertical="center" textRotation="255"/>
    </xf>
    <xf numFmtId="0" fontId="18" fillId="0" borderId="14" xfId="8" applyFont="1" applyBorder="1" applyAlignment="1">
      <alignment horizontal="left" vertical="center"/>
    </xf>
    <xf numFmtId="0" fontId="18" fillId="0" borderId="15" xfId="8" applyFont="1" applyBorder="1" applyAlignment="1">
      <alignment horizontal="left" vertical="center"/>
    </xf>
    <xf numFmtId="0" fontId="18" fillId="0" borderId="16" xfId="8" applyFont="1" applyBorder="1" applyAlignment="1">
      <alignment horizontal="left" vertical="center"/>
    </xf>
    <xf numFmtId="0" fontId="18" fillId="8" borderId="87" xfId="0" applyFont="1" applyFill="1" applyBorder="1" applyAlignment="1">
      <alignment horizontal="left" vertical="center"/>
    </xf>
    <xf numFmtId="0" fontId="18" fillId="8" borderId="88" xfId="0" applyFont="1" applyFill="1" applyBorder="1" applyAlignment="1">
      <alignment horizontal="left" vertical="center"/>
    </xf>
    <xf numFmtId="0" fontId="20" fillId="0" borderId="0" xfId="8" applyFont="1" applyAlignment="1">
      <alignment horizontal="left" vertical="center"/>
    </xf>
    <xf numFmtId="0" fontId="18" fillId="0" borderId="0" xfId="8" applyFont="1" applyAlignment="1">
      <alignment horizontal="left" vertical="center"/>
    </xf>
    <xf numFmtId="0" fontId="18" fillId="0" borderId="91" xfId="8" applyFont="1" applyBorder="1" applyAlignment="1">
      <alignment horizontal="center" vertical="center" textRotation="255"/>
    </xf>
    <xf numFmtId="0" fontId="18" fillId="0" borderId="89" xfId="8" applyFont="1" applyBorder="1" applyAlignment="1">
      <alignment horizontal="center" vertical="center" textRotation="255"/>
    </xf>
    <xf numFmtId="0" fontId="18" fillId="0" borderId="82" xfId="8" applyFont="1" applyBorder="1" applyAlignment="1">
      <alignment horizontal="center" vertical="center" textRotation="255"/>
    </xf>
    <xf numFmtId="0" fontId="18" fillId="0" borderId="29" xfId="8" applyFont="1" applyBorder="1" applyAlignment="1">
      <alignment horizontal="left" vertical="center"/>
    </xf>
    <xf numFmtId="0" fontId="18" fillId="0" borderId="30" xfId="8" applyFont="1" applyBorder="1" applyAlignment="1">
      <alignment horizontal="left" vertical="center"/>
    </xf>
    <xf numFmtId="0" fontId="18" fillId="0" borderId="2" xfId="8" applyFont="1" applyBorder="1" applyAlignment="1">
      <alignment horizontal="center" vertical="center" textRotation="255"/>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6" fillId="8" borderId="3" xfId="8" applyFont="1" applyFill="1" applyBorder="1" applyAlignment="1">
      <alignment horizontal="left" vertical="center" shrinkToFit="1"/>
    </xf>
    <xf numFmtId="0" fontId="16" fillId="8" borderId="1" xfId="8" applyFont="1" applyFill="1" applyBorder="1" applyAlignment="1">
      <alignment horizontal="left" vertical="center" shrinkToFit="1"/>
    </xf>
    <xf numFmtId="0" fontId="16" fillId="0" borderId="21" xfId="0" applyFont="1" applyBorder="1" applyAlignment="1">
      <alignment horizontal="left" vertical="center"/>
    </xf>
    <xf numFmtId="0" fontId="16" fillId="0" borderId="18" xfId="0" applyFont="1" applyBorder="1" applyAlignment="1">
      <alignment horizontal="left" vertical="center"/>
    </xf>
    <xf numFmtId="0" fontId="16" fillId="0" borderId="22" xfId="0" applyFont="1" applyBorder="1" applyAlignment="1">
      <alignment horizontal="left" vertical="center"/>
    </xf>
    <xf numFmtId="0" fontId="18" fillId="0" borderId="90" xfId="0" applyFont="1" applyBorder="1" applyAlignment="1">
      <alignment horizontal="left" vertical="center"/>
    </xf>
    <xf numFmtId="0" fontId="18" fillId="0" borderId="64" xfId="0" applyFont="1" applyBorder="1" applyAlignment="1">
      <alignment horizontal="left" vertical="center"/>
    </xf>
    <xf numFmtId="0" fontId="18" fillId="0" borderId="85" xfId="0" applyFont="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16" fillId="0" borderId="3" xfId="8" applyFont="1" applyBorder="1" applyAlignment="1">
      <alignment horizontal="left" vertical="center"/>
    </xf>
    <xf numFmtId="0" fontId="16" fillId="0" borderId="1" xfId="8" applyFont="1" applyBorder="1" applyAlignment="1">
      <alignment horizontal="left" vertical="center"/>
    </xf>
    <xf numFmtId="0" fontId="18" fillId="8" borderId="87" xfId="8" applyFont="1" applyFill="1" applyBorder="1" applyAlignment="1">
      <alignment horizontal="left" vertical="center" wrapText="1"/>
    </xf>
    <xf numFmtId="0" fontId="18" fillId="8" borderId="88" xfId="8" applyFont="1" applyFill="1" applyBorder="1" applyAlignment="1">
      <alignment horizontal="left" vertical="center" wrapText="1"/>
    </xf>
    <xf numFmtId="0" fontId="47" fillId="0" borderId="91" xfId="8" applyFont="1" applyBorder="1" applyAlignment="1">
      <alignment horizontal="center" vertical="center" textRotation="255"/>
    </xf>
    <xf numFmtId="0" fontId="47" fillId="0" borderId="82" xfId="8" applyFont="1" applyBorder="1" applyAlignment="1">
      <alignment horizontal="center" vertical="center" textRotation="255"/>
    </xf>
    <xf numFmtId="0" fontId="47" fillId="0" borderId="89" xfId="8" applyFont="1" applyBorder="1" applyAlignment="1">
      <alignment horizontal="center" vertical="center" textRotation="255"/>
    </xf>
    <xf numFmtId="0" fontId="16" fillId="9" borderId="87" xfId="8" applyFont="1" applyFill="1" applyBorder="1" applyAlignment="1">
      <alignment horizontal="left" vertical="center" wrapText="1"/>
    </xf>
    <xf numFmtId="0" fontId="16" fillId="9" borderId="88" xfId="8" applyFont="1" applyFill="1" applyBorder="1" applyAlignment="1">
      <alignment horizontal="left" vertical="center" wrapText="1"/>
    </xf>
    <xf numFmtId="0" fontId="18" fillId="0" borderId="91" xfId="8" applyFont="1" applyBorder="1" applyAlignment="1">
      <alignment horizontal="center" vertical="center" textRotation="255" wrapText="1"/>
    </xf>
    <xf numFmtId="0" fontId="18" fillId="0" borderId="82"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46" fillId="0" borderId="82" xfId="8" applyFont="1" applyBorder="1" applyAlignment="1">
      <alignment horizontal="center" vertical="center" textRotation="255" wrapText="1"/>
    </xf>
    <xf numFmtId="0" fontId="46" fillId="0" borderId="89" xfId="8" applyFont="1" applyBorder="1" applyAlignment="1">
      <alignment horizontal="center" vertical="center" textRotation="255" wrapText="1"/>
    </xf>
    <xf numFmtId="0" fontId="18" fillId="8" borderId="6" xfId="8" applyFont="1" applyFill="1" applyBorder="1" applyAlignment="1">
      <alignment horizontal="left" vertical="center"/>
    </xf>
    <xf numFmtId="0" fontId="18" fillId="8" borderId="7" xfId="8" applyFont="1" applyFill="1" applyBorder="1" applyAlignment="1">
      <alignment horizontal="left" vertical="center"/>
    </xf>
    <xf numFmtId="0" fontId="18" fillId="8" borderId="8" xfId="8" applyFont="1" applyFill="1" applyBorder="1" applyAlignment="1">
      <alignment horizontal="left" vertical="center"/>
    </xf>
    <xf numFmtId="0" fontId="16" fillId="0" borderId="87" xfId="8" applyFont="1" applyBorder="1" applyAlignment="1">
      <alignment horizontal="left" vertical="center"/>
    </xf>
    <xf numFmtId="0" fontId="16" fillId="0" borderId="88" xfId="8" applyFont="1" applyBorder="1" applyAlignment="1">
      <alignment horizontal="left" vertical="center"/>
    </xf>
    <xf numFmtId="0" fontId="18" fillId="0" borderId="89" xfId="8" applyFont="1" applyBorder="1" applyAlignment="1">
      <alignment horizontal="center" vertical="center" textRotation="255" wrapText="1"/>
    </xf>
    <xf numFmtId="0" fontId="18" fillId="8" borderId="91" xfId="8" applyFont="1" applyFill="1" applyBorder="1" applyAlignment="1">
      <alignment horizontal="center" vertical="center" textRotation="255"/>
    </xf>
    <xf numFmtId="0" fontId="18" fillId="8" borderId="41" xfId="8" applyFont="1" applyFill="1" applyBorder="1" applyAlignment="1">
      <alignment horizontal="left" vertical="center"/>
    </xf>
    <xf numFmtId="0" fontId="18" fillId="9" borderId="90" xfId="8" applyFont="1" applyFill="1" applyBorder="1" applyAlignment="1">
      <alignment horizontal="left" vertical="center"/>
    </xf>
    <xf numFmtId="0" fontId="18" fillId="9" borderId="64" xfId="8" applyFont="1" applyFill="1" applyBorder="1" applyAlignment="1">
      <alignment horizontal="left" vertical="center"/>
    </xf>
    <xf numFmtId="0" fontId="18" fillId="9" borderId="85" xfId="8" applyFont="1" applyFill="1" applyBorder="1" applyAlignment="1">
      <alignment horizontal="left" vertical="center"/>
    </xf>
    <xf numFmtId="0" fontId="55" fillId="0" borderId="9" xfId="7" applyFont="1" applyBorder="1" applyAlignment="1">
      <alignment horizontal="left" vertical="center" wrapText="1"/>
    </xf>
    <xf numFmtId="0" fontId="55" fillId="0" borderId="10" xfId="7" applyFont="1" applyBorder="1" applyAlignment="1">
      <alignment horizontal="left" vertical="center" wrapText="1"/>
    </xf>
    <xf numFmtId="0" fontId="55" fillId="0" borderId="32" xfId="7" applyFont="1" applyBorder="1" applyAlignment="1">
      <alignment horizontal="left" vertical="center" wrapText="1"/>
    </xf>
    <xf numFmtId="0" fontId="55" fillId="0" borderId="6" xfId="7" applyFont="1" applyBorder="1" applyAlignment="1">
      <alignment horizontal="left" vertical="center" wrapText="1"/>
    </xf>
    <xf numFmtId="0" fontId="55" fillId="0" borderId="7" xfId="7" applyFont="1" applyBorder="1" applyAlignment="1">
      <alignment horizontal="left" vertical="center" wrapText="1"/>
    </xf>
    <xf numFmtId="0" fontId="55" fillId="0" borderId="34" xfId="7" applyFont="1" applyBorder="1" applyAlignment="1">
      <alignment horizontal="left" vertical="center" wrapText="1"/>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54" fillId="4" borderId="0" xfId="7" applyFont="1" applyFill="1" applyAlignment="1">
      <alignment horizontal="left" vertical="top" wrapText="1"/>
    </xf>
    <xf numFmtId="0" fontId="55" fillId="0" borderId="20" xfId="7" applyFont="1" applyBorder="1" applyAlignment="1">
      <alignment horizontal="left" vertical="center" shrinkToFit="1"/>
    </xf>
    <xf numFmtId="0" fontId="55" fillId="0" borderId="0" xfId="7" applyFont="1" applyAlignment="1">
      <alignment horizontal="left" vertical="center" shrinkToFit="1"/>
    </xf>
    <xf numFmtId="0" fontId="55" fillId="0" borderId="20" xfId="7" applyFont="1" applyBorder="1" applyAlignment="1">
      <alignment horizontal="left" vertical="top" shrinkToFit="1"/>
    </xf>
    <xf numFmtId="0" fontId="55" fillId="0" borderId="0" xfId="7" applyFont="1" applyAlignment="1">
      <alignment horizontal="left" vertical="top" shrinkToFit="1"/>
    </xf>
    <xf numFmtId="0" fontId="53" fillId="0" borderId="12" xfId="7" applyFont="1" applyBorder="1" applyAlignment="1">
      <alignment horizontal="center" vertical="center"/>
    </xf>
    <xf numFmtId="0" fontId="30" fillId="0" borderId="0" xfId="7" applyFont="1" applyAlignment="1" applyProtection="1">
      <alignment horizontal="left" vertical="center" wrapText="1"/>
      <protection locked="0"/>
    </xf>
    <xf numFmtId="0" fontId="28" fillId="0" borderId="0" xfId="7" applyFont="1" applyAlignment="1" applyProtection="1">
      <alignment horizontal="center" vertical="center" wrapText="1"/>
      <protection locked="0"/>
    </xf>
    <xf numFmtId="0" fontId="28" fillId="0" borderId="23" xfId="7" applyFont="1" applyBorder="1" applyAlignment="1" applyProtection="1">
      <alignment horizontal="center" vertical="center" wrapText="1"/>
      <protection locked="0"/>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30" fillId="0" borderId="9" xfId="7" applyFont="1" applyBorder="1" applyAlignment="1" applyProtection="1">
      <alignment horizontal="left" vertical="center" wrapText="1"/>
      <protection locked="0"/>
    </xf>
    <xf numFmtId="0" fontId="30" fillId="0" borderId="10" xfId="7" applyFont="1" applyBorder="1" applyAlignment="1" applyProtection="1">
      <alignment horizontal="left" vertical="center"/>
      <protection locked="0"/>
    </xf>
    <xf numFmtId="0" fontId="30" fillId="0" borderId="11" xfId="7" applyFont="1" applyBorder="1" applyAlignment="1" applyProtection="1">
      <alignment horizontal="left" vertical="center"/>
      <protection locked="0"/>
    </xf>
    <xf numFmtId="0" fontId="30" fillId="0" borderId="6" xfId="7" applyFont="1" applyBorder="1" applyAlignment="1" applyProtection="1">
      <alignment horizontal="left" vertical="center"/>
      <protection locked="0"/>
    </xf>
    <xf numFmtId="0" fontId="30" fillId="0" borderId="7" xfId="7" applyFont="1" applyBorder="1" applyAlignment="1" applyProtection="1">
      <alignment horizontal="left" vertical="center"/>
      <protection locked="0"/>
    </xf>
    <xf numFmtId="0" fontId="30" fillId="0" borderId="8" xfId="7" applyFont="1" applyBorder="1" applyAlignment="1" applyProtection="1">
      <alignment horizontal="left" vertical="center"/>
      <protection locked="0"/>
    </xf>
    <xf numFmtId="0" fontId="27" fillId="0" borderId="10" xfId="7" applyFont="1" applyBorder="1" applyAlignment="1" applyProtection="1">
      <alignment horizontal="left" vertical="center"/>
      <protection locked="0"/>
    </xf>
    <xf numFmtId="0" fontId="27" fillId="0" borderId="11" xfId="7" applyFont="1" applyBorder="1" applyAlignment="1" applyProtection="1">
      <alignment horizontal="left" vertical="center"/>
      <protection locked="0"/>
    </xf>
    <xf numFmtId="0" fontId="27" fillId="0" borderId="6" xfId="7" applyFont="1" applyBorder="1" applyAlignment="1" applyProtection="1">
      <alignment horizontal="left" vertical="center"/>
      <protection locked="0"/>
    </xf>
    <xf numFmtId="0" fontId="27" fillId="0" borderId="7" xfId="7" applyFont="1" applyBorder="1" applyAlignment="1" applyProtection="1">
      <alignment horizontal="left" vertical="center"/>
      <protection locked="0"/>
    </xf>
    <xf numFmtId="0" fontId="27" fillId="0" borderId="8" xfId="7" applyFont="1" applyBorder="1" applyAlignment="1" applyProtection="1">
      <alignment horizontal="left" vertical="center"/>
      <protection locked="0"/>
    </xf>
    <xf numFmtId="0" fontId="55" fillId="0" borderId="94" xfId="7" applyFont="1" applyBorder="1" applyAlignment="1">
      <alignment horizontal="left" vertical="center" wrapText="1"/>
    </xf>
    <xf numFmtId="0" fontId="55" fillId="0" borderId="95" xfId="7" applyFont="1" applyBorder="1" applyAlignment="1">
      <alignment horizontal="left" vertical="center" wrapText="1"/>
    </xf>
    <xf numFmtId="0" fontId="28" fillId="5" borderId="0" xfId="7" applyFont="1" applyFill="1" applyAlignment="1" applyProtection="1">
      <alignment horizontal="left" vertical="center" wrapText="1"/>
      <protection locked="0"/>
    </xf>
    <xf numFmtId="0" fontId="28" fillId="0" borderId="31"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0" xfId="7" applyFont="1" applyBorder="1" applyAlignment="1" applyProtection="1">
      <alignment horizontal="center" vertical="center"/>
      <protection locked="0"/>
    </xf>
    <xf numFmtId="0" fontId="28" fillId="0" borderId="29" xfId="7" applyFont="1" applyBorder="1" applyAlignment="1" applyProtection="1">
      <alignment horizontal="center" vertical="center"/>
      <protection locked="0"/>
    </xf>
    <xf numFmtId="0" fontId="28" fillId="0" borderId="14" xfId="7" applyFont="1" applyBorder="1" applyAlignment="1" applyProtection="1">
      <alignment horizontal="center" vertical="center"/>
      <protection locked="0"/>
    </xf>
    <xf numFmtId="0" fontId="28" fillId="0" borderId="15" xfId="7" applyFont="1" applyBorder="1" applyAlignment="1" applyProtection="1">
      <alignment horizontal="center" vertical="center"/>
      <protection locked="0"/>
    </xf>
    <xf numFmtId="0" fontId="28" fillId="0" borderId="26" xfId="7" applyFont="1" applyBorder="1" applyAlignment="1" applyProtection="1">
      <alignment horizontal="center" vertical="center"/>
      <protection locked="0"/>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30" fillId="0" borderId="10" xfId="3" applyNumberFormat="1" applyFont="1" applyBorder="1" applyAlignment="1" applyProtection="1">
      <alignment horizontal="left" vertical="center" wrapText="1"/>
      <protection locked="0"/>
    </xf>
    <xf numFmtId="0" fontId="30"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30" fillId="0" borderId="0" xfId="3" applyNumberFormat="1" applyFont="1" applyBorder="1" applyAlignment="1" applyProtection="1">
      <alignment horizontal="left" vertical="center" wrapText="1"/>
      <protection locked="0"/>
    </xf>
    <xf numFmtId="0" fontId="30" fillId="0" borderId="18" xfId="3" applyNumberFormat="1" applyFont="1" applyBorder="1" applyAlignment="1" applyProtection="1">
      <alignment horizontal="left" vertical="center" wrapText="1"/>
      <protection locked="0"/>
    </xf>
    <xf numFmtId="0" fontId="30" fillId="0" borderId="12" xfId="3" applyNumberFormat="1" applyFont="1" applyBorder="1" applyAlignment="1" applyProtection="1">
      <alignment horizontal="center" wrapText="1"/>
      <protection locked="0"/>
    </xf>
    <xf numFmtId="0" fontId="30" fillId="0" borderId="0" xfId="3" applyNumberFormat="1" applyFont="1" applyBorder="1" applyAlignment="1" applyProtection="1">
      <alignment horizontal="center" wrapText="1"/>
      <protection locked="0"/>
    </xf>
    <xf numFmtId="0" fontId="38"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8" fillId="0" borderId="25" xfId="7" applyFont="1" applyBorder="1" applyAlignment="1" applyProtection="1">
      <alignment horizontal="center" vertical="center" shrinkToFit="1"/>
      <protection locked="0"/>
    </xf>
    <xf numFmtId="0" fontId="28" fillId="0" borderId="7" xfId="7" applyFont="1" applyBorder="1" applyAlignment="1" applyProtection="1">
      <alignment horizontal="center" vertical="center" shrinkToFit="1"/>
      <protection locked="0"/>
    </xf>
    <xf numFmtId="0" fontId="28" fillId="0" borderId="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0" fontId="29"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9" fillId="0" borderId="32"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29" fillId="0" borderId="18" xfId="7" applyFont="1" applyBorder="1" applyAlignment="1" applyProtection="1">
      <alignment horizontal="left" vertical="center" shrinkToFit="1"/>
      <protection locked="0"/>
    </xf>
    <xf numFmtId="0" fontId="29"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30" fillId="0" borderId="20" xfId="7" applyFont="1" applyBorder="1" applyAlignment="1" applyProtection="1">
      <alignment horizontal="left" vertical="center" shrinkToFit="1"/>
      <protection locked="0"/>
    </xf>
    <xf numFmtId="0" fontId="30" fillId="0" borderId="0" xfId="7" applyFont="1" applyAlignment="1" applyProtection="1">
      <alignment horizontal="left" vertical="center" shrinkToFit="1"/>
      <protection locked="0"/>
    </xf>
    <xf numFmtId="0" fontId="29" fillId="0" borderId="12" xfId="7" applyFont="1" applyBorder="1" applyAlignment="1" applyProtection="1">
      <alignment horizontal="left" vertical="top"/>
      <protection locked="0"/>
    </xf>
    <xf numFmtId="0" fontId="29" fillId="0" borderId="0" xfId="7" applyFont="1" applyAlignment="1" applyProtection="1">
      <alignment horizontal="left" vertical="top"/>
      <protection locked="0"/>
    </xf>
    <xf numFmtId="0" fontId="38" fillId="0" borderId="0" xfId="7" applyFont="1" applyAlignment="1" applyProtection="1">
      <alignment horizontal="left" vertical="top" shrinkToFit="1"/>
      <protection locked="0"/>
    </xf>
    <xf numFmtId="0" fontId="38" fillId="0" borderId="23" xfId="7" applyFont="1" applyBorder="1" applyAlignment="1" applyProtection="1">
      <alignment horizontal="left" vertical="top" shrinkToFit="1"/>
      <protection locked="0"/>
    </xf>
    <xf numFmtId="0" fontId="30" fillId="0" borderId="55" xfId="7" applyFont="1" applyBorder="1" applyAlignment="1" applyProtection="1">
      <alignment horizontal="center" vertical="center"/>
      <protection locked="0"/>
    </xf>
    <xf numFmtId="0" fontId="30" fillId="0" borderId="53"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30" fillId="0" borderId="18" xfId="7" applyFont="1" applyBorder="1" applyAlignment="1" applyProtection="1">
      <alignment horizontal="left" vertical="center" shrinkToFit="1"/>
      <protection locked="0"/>
    </xf>
    <xf numFmtId="0" fontId="30" fillId="0" borderId="17" xfId="7" applyFont="1" applyBorder="1" applyAlignment="1" applyProtection="1">
      <alignment horizontal="left" vertical="center" shrinkToFit="1"/>
      <protection locked="0"/>
    </xf>
    <xf numFmtId="0" fontId="28"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8" fillId="0" borderId="31" xfId="7" applyFont="1" applyBorder="1" applyAlignment="1" applyProtection="1">
      <alignment horizontal="center" vertical="center" shrinkToFit="1"/>
      <protection locked="0"/>
    </xf>
    <xf numFmtId="0" fontId="28" fillId="0" borderId="2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30" fillId="0" borderId="10" xfId="7" applyFont="1" applyBorder="1" applyAlignment="1" applyProtection="1">
      <alignment horizontal="left" vertical="center" shrinkToFit="1"/>
      <protection locked="0"/>
    </xf>
    <xf numFmtId="0" fontId="30"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30" fillId="0" borderId="23" xfId="7" applyFont="1" applyBorder="1" applyAlignment="1" applyProtection="1">
      <alignment horizontal="left" vertical="center" shrinkToFit="1"/>
      <protection locked="0"/>
    </xf>
    <xf numFmtId="0" fontId="29" fillId="0" borderId="12" xfId="7" applyFont="1" applyBorder="1" applyAlignment="1" applyProtection="1">
      <alignment horizontal="center" vertical="center" shrinkToFit="1"/>
      <protection locked="0"/>
    </xf>
    <xf numFmtId="0" fontId="29"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9" fillId="0" borderId="20" xfId="7" applyFont="1" applyBorder="1" applyAlignment="1" applyProtection="1">
      <alignment horizontal="center" vertical="center"/>
      <protection locked="0"/>
    </xf>
    <xf numFmtId="0" fontId="29"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51" xfId="7" applyFont="1" applyBorder="1" applyAlignment="1" applyProtection="1">
      <alignment horizontal="center" vertical="center"/>
      <protection locked="0"/>
    </xf>
    <xf numFmtId="0" fontId="29" fillId="0" borderId="50" xfId="7" applyFont="1" applyBorder="1" applyAlignment="1" applyProtection="1">
      <alignment horizontal="center" vertical="center"/>
      <protection locked="0"/>
    </xf>
    <xf numFmtId="0" fontId="29" fillId="0" borderId="47" xfId="7" applyFont="1" applyBorder="1" applyAlignment="1" applyProtection="1">
      <alignment horizontal="center" vertical="center"/>
      <protection locked="0"/>
    </xf>
    <xf numFmtId="0" fontId="29" fillId="0" borderId="46"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48" xfId="7" applyFont="1" applyBorder="1" applyAlignment="1">
      <alignment horizontal="left" vertical="center" shrinkToFit="1"/>
    </xf>
    <xf numFmtId="0" fontId="55" fillId="0" borderId="49"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48"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5" xfId="7" applyFont="1" applyBorder="1" applyAlignment="1">
      <alignment horizontal="left" vertical="center" shrinkToFit="1"/>
    </xf>
    <xf numFmtId="0" fontId="53" fillId="0" borderId="44" xfId="7" applyFont="1" applyBorder="1" applyAlignment="1">
      <alignment horizontal="left" vertical="center" shrinkToFit="1"/>
    </xf>
    <xf numFmtId="0" fontId="53" fillId="0" borderId="43" xfId="7" applyFont="1" applyBorder="1" applyAlignment="1">
      <alignment horizontal="left" vertical="center" shrinkToFit="1"/>
    </xf>
    <xf numFmtId="0" fontId="55" fillId="0" borderId="52" xfId="7" applyFont="1" applyBorder="1" applyAlignment="1">
      <alignment horizontal="center" vertical="center" shrinkToFit="1"/>
    </xf>
    <xf numFmtId="0" fontId="55" fillId="0" borderId="44" xfId="7" applyFont="1" applyBorder="1" applyAlignment="1">
      <alignment horizontal="center" vertical="center" shrinkToFit="1"/>
    </xf>
    <xf numFmtId="0" fontId="55" fillId="0" borderId="43" xfId="7" applyFont="1" applyBorder="1" applyAlignment="1">
      <alignment horizontal="center" vertical="center" shrinkToFit="1"/>
    </xf>
    <xf numFmtId="0" fontId="28" fillId="0" borderId="72" xfId="7" applyFont="1" applyBorder="1" applyAlignment="1" applyProtection="1">
      <alignment horizontal="center" vertical="center"/>
      <protection locked="0"/>
    </xf>
    <xf numFmtId="0" fontId="28" fillId="0" borderId="10" xfId="7" applyFont="1" applyBorder="1" applyAlignment="1" applyProtection="1">
      <alignment horizontal="center" vertical="center"/>
      <protection locked="0"/>
    </xf>
    <xf numFmtId="0" fontId="28" fillId="0" borderId="75" xfId="7" applyFont="1" applyBorder="1" applyAlignment="1" applyProtection="1">
      <alignment horizontal="center" vertical="center"/>
      <protection locked="0"/>
    </xf>
    <xf numFmtId="0" fontId="28"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30" fillId="0" borderId="10"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0" fontId="30" fillId="0" borderId="18" xfId="7" applyFont="1" applyBorder="1" applyAlignment="1" applyProtection="1">
      <alignment horizontal="left" vertical="center"/>
      <protection locked="0"/>
    </xf>
    <xf numFmtId="0" fontId="30" fillId="0" borderId="22" xfId="7" applyFont="1" applyBorder="1" applyAlignment="1" applyProtection="1">
      <alignment horizontal="left" vertical="center"/>
      <protection locked="0"/>
    </xf>
    <xf numFmtId="0" fontId="29" fillId="0" borderId="73" xfId="7" applyFont="1" applyBorder="1" applyAlignment="1" applyProtection="1">
      <alignment horizontal="center" vertical="center"/>
      <protection locked="0"/>
    </xf>
    <xf numFmtId="0" fontId="29" fillId="0" borderId="74" xfId="7" applyFont="1" applyBorder="1" applyAlignment="1" applyProtection="1">
      <alignment horizontal="center" vertical="center"/>
      <protection locked="0"/>
    </xf>
    <xf numFmtId="0" fontId="29" fillId="0" borderId="76" xfId="7" applyFont="1" applyBorder="1" applyAlignment="1" applyProtection="1">
      <alignment horizontal="center" vertical="center"/>
      <protection locked="0"/>
    </xf>
    <xf numFmtId="0" fontId="29" fillId="0" borderId="77"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5" fontId="55" fillId="0" borderId="9" xfId="7" applyNumberFormat="1" applyFont="1" applyBorder="1" applyAlignment="1">
      <alignment horizontal="right" vertical="center" shrinkToFit="1"/>
    </xf>
    <xf numFmtId="185" fontId="55" fillId="0" borderId="10" xfId="7" applyNumberFormat="1" applyFont="1" applyBorder="1" applyAlignment="1">
      <alignment horizontal="right" vertical="center" shrinkToFit="1"/>
    </xf>
    <xf numFmtId="185" fontId="55" fillId="0" borderId="11" xfId="7" applyNumberFormat="1" applyFont="1" applyBorder="1" applyAlignment="1">
      <alignment horizontal="right" vertical="center" shrinkToFit="1"/>
    </xf>
    <xf numFmtId="185" fontId="55" fillId="0" borderId="6" xfId="7" applyNumberFormat="1" applyFont="1" applyBorder="1" applyAlignment="1">
      <alignment horizontal="right" vertical="center" shrinkToFit="1"/>
    </xf>
    <xf numFmtId="185" fontId="55" fillId="0" borderId="7" xfId="7" applyNumberFormat="1" applyFont="1" applyBorder="1" applyAlignment="1">
      <alignment horizontal="right" vertical="center" shrinkToFit="1"/>
    </xf>
    <xf numFmtId="185" fontId="55" fillId="0" borderId="8" xfId="7" applyNumberFormat="1" applyFont="1" applyBorder="1" applyAlignment="1">
      <alignment horizontal="right" vertical="center" shrinkToFit="1"/>
    </xf>
    <xf numFmtId="177" fontId="53" fillId="0" borderId="78"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79" xfId="7" applyNumberFormat="1" applyFont="1" applyBorder="1" applyAlignment="1">
      <alignment horizontal="right" vertical="center" shrinkToFit="1"/>
    </xf>
    <xf numFmtId="185" fontId="53" fillId="0" borderId="78" xfId="7" applyNumberFormat="1" applyFont="1" applyBorder="1" applyAlignment="1">
      <alignment horizontal="right" vertical="center" shrinkToFit="1"/>
    </xf>
    <xf numFmtId="185" fontId="53" fillId="0" borderId="41" xfId="7" applyNumberFormat="1" applyFont="1" applyBorder="1" applyAlignment="1">
      <alignment horizontal="right" vertical="center" shrinkToFit="1"/>
    </xf>
    <xf numFmtId="185" fontId="53" fillId="0" borderId="79" xfId="7" applyNumberFormat="1" applyFont="1" applyBorder="1" applyAlignment="1">
      <alignment horizontal="right" vertical="center" shrinkToFit="1"/>
    </xf>
    <xf numFmtId="185" fontId="53" fillId="0" borderId="78" xfId="4" applyNumberFormat="1" applyFont="1" applyBorder="1" applyAlignment="1" applyProtection="1">
      <alignment horizontal="right" vertical="center" shrinkToFit="1"/>
    </xf>
    <xf numFmtId="185" fontId="53" fillId="0" borderId="41" xfId="4" applyNumberFormat="1" applyFont="1" applyBorder="1" applyAlignment="1" applyProtection="1">
      <alignment horizontal="right" vertical="center" shrinkToFit="1"/>
    </xf>
    <xf numFmtId="185" fontId="53" fillId="0" borderId="79" xfId="4" applyNumberFormat="1" applyFont="1" applyBorder="1" applyAlignment="1" applyProtection="1">
      <alignment horizontal="right" vertical="center" shrinkToFit="1"/>
    </xf>
    <xf numFmtId="185" fontId="55" fillId="0" borderId="21" xfId="7" applyNumberFormat="1" applyFont="1" applyBorder="1" applyAlignment="1">
      <alignment horizontal="right" vertical="center" shrinkToFit="1"/>
    </xf>
    <xf numFmtId="185" fontId="55" fillId="0" borderId="18" xfId="7" applyNumberFormat="1" applyFont="1" applyBorder="1" applyAlignment="1">
      <alignment horizontal="right" vertical="center" shrinkToFit="1"/>
    </xf>
    <xf numFmtId="185" fontId="55" fillId="0" borderId="22" xfId="7" applyNumberFormat="1" applyFont="1" applyBorder="1" applyAlignment="1">
      <alignment horizontal="right" vertical="center" shrinkToFit="1"/>
    </xf>
    <xf numFmtId="185" fontId="55" fillId="0" borderId="32" xfId="7" applyNumberFormat="1" applyFont="1" applyBorder="1" applyAlignment="1">
      <alignment horizontal="right" vertical="center" shrinkToFit="1"/>
    </xf>
    <xf numFmtId="185" fontId="55" fillId="0" borderId="17" xfId="7" applyNumberFormat="1" applyFont="1" applyBorder="1" applyAlignment="1">
      <alignment horizontal="right" vertical="center" shrinkToFit="1"/>
    </xf>
    <xf numFmtId="179" fontId="53" fillId="0" borderId="45" xfId="7" applyNumberFormat="1" applyFont="1" applyBorder="1" applyAlignment="1">
      <alignment horizontal="left" vertical="center" shrinkToFit="1"/>
    </xf>
    <xf numFmtId="179" fontId="53" fillId="0" borderId="44" xfId="7" applyNumberFormat="1" applyFont="1" applyBorder="1" applyAlignment="1">
      <alignment horizontal="left" vertical="center" shrinkToFit="1"/>
    </xf>
    <xf numFmtId="179" fontId="53" fillId="0" borderId="43" xfId="7" applyNumberFormat="1" applyFont="1" applyBorder="1" applyAlignment="1">
      <alignment horizontal="left" vertical="center" shrinkToFit="1"/>
    </xf>
    <xf numFmtId="179" fontId="55" fillId="0" borderId="52" xfId="7" applyNumberFormat="1" applyFont="1" applyBorder="1" applyAlignment="1">
      <alignment horizontal="center" vertical="center" shrinkToFit="1"/>
    </xf>
    <xf numFmtId="179" fontId="55" fillId="0" borderId="44" xfId="7" applyNumberFormat="1" applyFont="1" applyBorder="1" applyAlignment="1">
      <alignment horizontal="center" vertical="center" shrinkToFit="1"/>
    </xf>
    <xf numFmtId="179" fontId="55" fillId="0" borderId="43"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79" fontId="55" fillId="0" borderId="49"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48" xfId="7" applyNumberFormat="1" applyFont="1" applyBorder="1" applyAlignment="1">
      <alignment horizontal="center" vertical="center" shrinkToFit="1"/>
    </xf>
    <xf numFmtId="185" fontId="55" fillId="0" borderId="34" xfId="7" applyNumberFormat="1"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30" fillId="0" borderId="40" xfId="7" applyFont="1" applyBorder="1" applyAlignment="1" applyProtection="1">
      <alignment horizontal="center" vertical="center"/>
      <protection locked="0"/>
    </xf>
    <xf numFmtId="0" fontId="30"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55" fillId="0" borderId="0" xfId="7" applyFont="1" applyAlignment="1" applyProtection="1">
      <alignment horizontal="left" vertical="center" shrinkToFit="1"/>
      <protection locked="0"/>
    </xf>
    <xf numFmtId="0" fontId="55" fillId="0" borderId="13" xfId="7" applyFont="1" applyBorder="1" applyAlignment="1" applyProtection="1">
      <alignment horizontal="left" vertical="center" shrinkToFit="1"/>
      <protection locked="0"/>
    </xf>
    <xf numFmtId="0" fontId="29" fillId="0" borderId="37" xfId="7" applyFont="1" applyBorder="1" applyAlignment="1" applyProtection="1">
      <alignment horizontal="center" vertical="center"/>
      <protection locked="0"/>
    </xf>
    <xf numFmtId="0" fontId="29" fillId="0" borderId="36" xfId="7" applyFont="1" applyBorder="1" applyAlignment="1" applyProtection="1">
      <alignment horizontal="center" vertical="center"/>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42" xfId="7" applyFont="1" applyBorder="1" applyAlignment="1" applyProtection="1">
      <alignment horizontal="center" vertical="center" wrapText="1"/>
      <protection locked="0"/>
    </xf>
    <xf numFmtId="0" fontId="55" fillId="0" borderId="36" xfId="7" applyFont="1" applyBorder="1" applyAlignment="1" applyProtection="1">
      <alignment horizontal="left" vertical="top" shrinkToFit="1"/>
      <protection locked="0"/>
    </xf>
    <xf numFmtId="0" fontId="55" fillId="0" borderId="35" xfId="7" applyFont="1" applyBorder="1" applyAlignment="1" applyProtection="1">
      <alignment horizontal="left" vertical="top" shrinkToFit="1"/>
      <protection locked="0"/>
    </xf>
    <xf numFmtId="0" fontId="30" fillId="0" borderId="24" xfId="7" applyFont="1" applyBorder="1" applyAlignment="1" applyProtection="1">
      <alignment horizontal="center" vertical="center"/>
      <protection locked="0"/>
    </xf>
    <xf numFmtId="0" fontId="30" fillId="0" borderId="11" xfId="7" applyFont="1" applyBorder="1" applyAlignment="1" applyProtection="1">
      <alignment horizontal="center" vertical="center"/>
      <protection locked="0"/>
    </xf>
    <xf numFmtId="0" fontId="30" fillId="0" borderId="20" xfId="7" applyFont="1" applyBorder="1" applyAlignment="1" applyProtection="1">
      <alignment horizontal="center" vertical="center"/>
      <protection locked="0"/>
    </xf>
    <xf numFmtId="0" fontId="30" fillId="0" borderId="13" xfId="7" applyFont="1" applyBorder="1" applyAlignment="1" applyProtection="1">
      <alignment horizontal="center" vertical="center"/>
      <protection locked="0"/>
    </xf>
    <xf numFmtId="0" fontId="30" fillId="0" borderId="25" xfId="7" applyFont="1" applyBorder="1" applyAlignment="1" applyProtection="1">
      <alignment horizontal="center" vertical="center"/>
      <protection locked="0"/>
    </xf>
    <xf numFmtId="0" fontId="30" fillId="0" borderId="8" xfId="7" applyFont="1" applyBorder="1" applyAlignment="1" applyProtection="1">
      <alignment horizontal="center" vertical="center"/>
      <protection locked="0"/>
    </xf>
    <xf numFmtId="0" fontId="30" fillId="0" borderId="55" xfId="7" applyFont="1" applyBorder="1" applyAlignment="1" applyProtection="1">
      <alignment horizontal="left" vertical="center" shrinkToFit="1"/>
      <protection locked="0"/>
    </xf>
    <xf numFmtId="0" fontId="30" fillId="0" borderId="53" xfId="7" applyFont="1" applyBorder="1" applyAlignment="1" applyProtection="1">
      <alignment horizontal="left" vertical="center" shrinkToFit="1"/>
      <protection locked="0"/>
    </xf>
    <xf numFmtId="0" fontId="53" fillId="0" borderId="71" xfId="7" applyFont="1" applyBorder="1" applyAlignment="1">
      <alignment horizontal="left" vertical="center" shrinkToFit="1"/>
    </xf>
    <xf numFmtId="0" fontId="53" fillId="0" borderId="53" xfId="7" applyFont="1" applyBorder="1" applyAlignment="1">
      <alignment horizontal="left" vertical="center" shrinkToFit="1"/>
    </xf>
    <xf numFmtId="0" fontId="53" fillId="0" borderId="54" xfId="7" applyFont="1" applyBorder="1" applyAlignment="1">
      <alignment horizontal="left" vertical="center" shrinkToFit="1"/>
    </xf>
    <xf numFmtId="0" fontId="30" fillId="0" borderId="27" xfId="7" applyFont="1" applyBorder="1" applyAlignment="1" applyProtection="1">
      <alignment horizontal="center" vertical="center" wrapText="1"/>
      <protection locked="0"/>
    </xf>
    <xf numFmtId="0" fontId="30" fillId="0" borderId="15" xfId="7" applyFont="1" applyBorder="1" applyAlignment="1" applyProtection="1">
      <alignment horizontal="center" vertical="center" wrapText="1"/>
      <protection locked="0"/>
    </xf>
    <xf numFmtId="0" fontId="30" fillId="0" borderId="16" xfId="7" applyFont="1" applyBorder="1" applyAlignment="1" applyProtection="1">
      <alignment horizontal="center" vertical="center" wrapText="1"/>
      <protection locked="0"/>
    </xf>
    <xf numFmtId="0" fontId="30" fillId="0" borderId="25" xfId="7" applyFont="1" applyBorder="1" applyAlignment="1" applyProtection="1">
      <alignment horizontal="center" vertical="center" wrapText="1"/>
      <protection locked="0"/>
    </xf>
    <xf numFmtId="0" fontId="30" fillId="0" borderId="7" xfId="7" applyFont="1" applyBorder="1" applyAlignment="1" applyProtection="1">
      <alignment horizontal="center" vertical="center" wrapText="1"/>
      <protection locked="0"/>
    </xf>
    <xf numFmtId="0" fontId="30" fillId="0" borderId="8" xfId="7" applyFont="1" applyBorder="1" applyAlignment="1" applyProtection="1">
      <alignment horizontal="center" vertical="center" wrapText="1"/>
      <protection locked="0"/>
    </xf>
    <xf numFmtId="0" fontId="30" fillId="0" borderId="14" xfId="7" applyFont="1" applyBorder="1" applyAlignment="1" applyProtection="1">
      <alignment horizontal="center" vertical="center" wrapText="1"/>
      <protection locked="0"/>
    </xf>
    <xf numFmtId="0" fontId="30" fillId="0" borderId="6" xfId="7" applyFont="1" applyBorder="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0" fillId="0" borderId="12" xfId="7" applyFont="1" applyBorder="1" applyAlignment="1" applyProtection="1">
      <alignment horizontal="center" vertical="center" wrapText="1"/>
      <protection locked="0"/>
    </xf>
    <xf numFmtId="0" fontId="30" fillId="0" borderId="0" xfId="7" applyFont="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30" fillId="0" borderId="26" xfId="7" applyFont="1" applyBorder="1" applyAlignment="1" applyProtection="1">
      <alignment horizontal="center" vertical="center" wrapText="1"/>
      <protection locked="0"/>
    </xf>
    <xf numFmtId="0" fontId="30"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48" xfId="7" applyNumberFormat="1"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1" xfId="7" applyFont="1" applyBorder="1" applyAlignment="1">
      <alignment horizontal="left" vertical="top" shrinkToFit="1"/>
    </xf>
    <xf numFmtId="0" fontId="54" fillId="0" borderId="60" xfId="7" applyFont="1" applyBorder="1" applyAlignment="1">
      <alignment horizontal="left" vertical="top" shrinkToFit="1"/>
    </xf>
    <xf numFmtId="0" fontId="54" fillId="0" borderId="59" xfId="7" applyFont="1" applyBorder="1" applyAlignment="1">
      <alignment horizontal="left" vertical="top" shrinkToFit="1"/>
    </xf>
    <xf numFmtId="0" fontId="30" fillId="0" borderId="58" xfId="7" applyFont="1" applyBorder="1" applyAlignment="1" applyProtection="1">
      <alignment horizontal="left" vertical="center" wrapText="1"/>
      <protection locked="0"/>
    </xf>
    <xf numFmtId="0" fontId="30" fillId="0" borderId="56" xfId="7" applyFont="1" applyBorder="1" applyAlignment="1" applyProtection="1">
      <alignment horizontal="left" vertical="center" wrapText="1"/>
      <protection locked="0"/>
    </xf>
    <xf numFmtId="0" fontId="30" fillId="0" borderId="69" xfId="7" applyFont="1" applyBorder="1" applyAlignment="1" applyProtection="1">
      <alignment horizontal="left" vertical="center" wrapText="1"/>
      <protection locked="0"/>
    </xf>
    <xf numFmtId="0" fontId="53" fillId="0" borderId="70"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57" xfId="7" applyFont="1" applyBorder="1" applyAlignment="1">
      <alignment horizontal="left" vertical="center" shrinkToFit="1"/>
    </xf>
    <xf numFmtId="0" fontId="30" fillId="0" borderId="67" xfId="7" applyFont="1" applyBorder="1" applyAlignment="1" applyProtection="1">
      <alignment horizontal="left" vertical="center"/>
      <protection locked="0"/>
    </xf>
    <xf numFmtId="0" fontId="30" fillId="0" borderId="44" xfId="7" applyFont="1" applyBorder="1" applyAlignment="1" applyProtection="1">
      <alignment horizontal="left" vertical="center"/>
      <protection locked="0"/>
    </xf>
    <xf numFmtId="0" fontId="30" fillId="0" borderId="68" xfId="7" applyFont="1" applyBorder="1" applyAlignment="1" applyProtection="1">
      <alignment horizontal="left" vertical="center"/>
      <protection locked="0"/>
    </xf>
    <xf numFmtId="0" fontId="29" fillId="0" borderId="15" xfId="9" applyFont="1" applyBorder="1" applyAlignment="1" applyProtection="1">
      <alignment horizontal="left" vertical="center" wrapText="1"/>
      <protection locked="0"/>
    </xf>
    <xf numFmtId="0" fontId="30" fillId="0" borderId="20" xfId="7" applyFont="1" applyBorder="1" applyAlignment="1" applyProtection="1">
      <alignment horizontal="left" vertical="top" shrinkToFit="1"/>
      <protection locked="0"/>
    </xf>
    <xf numFmtId="0" fontId="30" fillId="0" borderId="0" xfId="7" applyFont="1" applyAlignment="1" applyProtection="1">
      <alignment horizontal="left" vertical="top" shrinkToFit="1"/>
      <protection locked="0"/>
    </xf>
    <xf numFmtId="0" fontId="30" fillId="0" borderId="10" xfId="7" applyFont="1" applyBorder="1" applyAlignment="1">
      <alignment horizontal="center" vertical="center"/>
    </xf>
    <xf numFmtId="0" fontId="30" fillId="0" borderId="7" xfId="7" applyFont="1" applyBorder="1" applyAlignment="1">
      <alignment horizontal="center" vertical="center"/>
    </xf>
    <xf numFmtId="0" fontId="28" fillId="0" borderId="3" xfId="7" applyFont="1" applyBorder="1" applyAlignment="1" applyProtection="1">
      <alignment horizontal="center" vertical="center"/>
      <protection locked="0"/>
    </xf>
    <xf numFmtId="0" fontId="28" fillId="0" borderId="4" xfId="7" applyFont="1" applyBorder="1" applyAlignment="1" applyProtection="1">
      <alignment horizontal="center" vertical="center"/>
      <protection locked="0"/>
    </xf>
    <xf numFmtId="0" fontId="28"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5" fillId="0" borderId="81" xfId="7" applyFont="1" applyBorder="1" applyAlignment="1">
      <alignment horizontal="left" vertical="center" wrapText="1"/>
    </xf>
    <xf numFmtId="0" fontId="55" fillId="0" borderId="60" xfId="7" applyFont="1" applyBorder="1" applyAlignment="1">
      <alignment horizontal="left" vertical="center" wrapText="1"/>
    </xf>
    <xf numFmtId="0" fontId="55" fillId="0" borderId="62"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7" xfId="7" applyFont="1" applyBorder="1" applyAlignment="1" applyProtection="1">
      <alignment horizontal="center" vertical="center"/>
      <protection locked="0"/>
    </xf>
    <xf numFmtId="0" fontId="28" fillId="0" borderId="16" xfId="7" applyFont="1" applyBorder="1" applyAlignment="1" applyProtection="1">
      <alignment horizontal="center" vertical="center"/>
      <protection locked="0"/>
    </xf>
    <xf numFmtId="0" fontId="28" fillId="0" borderId="19" xfId="7" applyFont="1" applyBorder="1" applyAlignment="1" applyProtection="1">
      <alignment horizontal="center" vertical="center"/>
      <protection locked="0"/>
    </xf>
    <xf numFmtId="0" fontId="28"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8" fillId="0" borderId="15" xfId="7" applyFont="1" applyBorder="1" applyAlignment="1" applyProtection="1">
      <alignment horizontal="left" vertical="center"/>
      <protection locked="0"/>
    </xf>
    <xf numFmtId="0" fontId="28" fillId="0" borderId="18" xfId="7" applyFont="1" applyBorder="1" applyAlignment="1" applyProtection="1">
      <alignment horizontal="left" vertical="center"/>
      <protection locked="0"/>
    </xf>
    <xf numFmtId="0" fontId="53" fillId="0" borderId="39" xfId="7" applyFont="1" applyBorder="1" applyAlignment="1">
      <alignment horizontal="center" vertical="center"/>
    </xf>
    <xf numFmtId="0" fontId="54" fillId="0" borderId="15" xfId="7" applyFont="1" applyBorder="1" applyAlignment="1">
      <alignment horizontal="center" vertical="center"/>
    </xf>
    <xf numFmtId="0" fontId="28"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8" fillId="0" borderId="15" xfId="7" applyFont="1" applyBorder="1" applyAlignment="1" applyProtection="1">
      <alignment horizontal="left" vertical="top"/>
      <protection locked="0"/>
    </xf>
    <xf numFmtId="0" fontId="28" fillId="0" borderId="9" xfId="7" applyFont="1" applyBorder="1" applyAlignment="1" applyProtection="1">
      <alignment horizontal="center" vertical="center" wrapText="1"/>
      <protection locked="0"/>
    </xf>
    <xf numFmtId="0" fontId="28" fillId="0" borderId="10" xfId="7" applyFont="1" applyBorder="1" applyAlignment="1" applyProtection="1">
      <alignment horizontal="center" vertical="center" wrapText="1"/>
      <protection locked="0"/>
    </xf>
    <xf numFmtId="0" fontId="28" fillId="0" borderId="32" xfId="7" applyFont="1" applyBorder="1" applyAlignment="1" applyProtection="1">
      <alignment horizontal="center" vertical="center" wrapTex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60" xfId="7" applyNumberFormat="1" applyFont="1" applyBorder="1" applyAlignment="1">
      <alignment horizontal="left" vertical="center" wrapText="1"/>
    </xf>
    <xf numFmtId="179" fontId="54" fillId="0" borderId="59"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8" fillId="0" borderId="7" xfId="7" applyNumberFormat="1" applyFont="1" applyBorder="1" applyAlignment="1">
      <alignment horizontal="center" vertical="center" shrinkToFit="1"/>
    </xf>
    <xf numFmtId="0" fontId="30" fillId="0" borderId="65" xfId="7" applyFont="1" applyBorder="1" applyAlignment="1" applyProtection="1">
      <alignment horizontal="center" vertical="center"/>
      <protection locked="0"/>
    </xf>
    <xf numFmtId="0" fontId="30" fillId="0" borderId="64" xfId="7" applyFont="1" applyBorder="1" applyAlignment="1" applyProtection="1">
      <alignment horizontal="center" vertical="center"/>
      <protection locked="0"/>
    </xf>
    <xf numFmtId="0" fontId="30" fillId="0" borderId="63" xfId="7" applyFont="1" applyBorder="1" applyAlignment="1" applyProtection="1">
      <alignment horizontal="center" vertical="center"/>
      <protection locked="0"/>
    </xf>
    <xf numFmtId="183" fontId="53" fillId="0" borderId="64" xfId="7" applyNumberFormat="1" applyFont="1" applyBorder="1" applyAlignment="1">
      <alignment horizontal="center" vertical="center"/>
    </xf>
    <xf numFmtId="183" fontId="53" fillId="0" borderId="63" xfId="7" applyNumberFormat="1" applyFont="1" applyBorder="1" applyAlignment="1">
      <alignment horizontal="center" vertical="center"/>
    </xf>
    <xf numFmtId="0" fontId="29" fillId="4" borderId="29" xfId="7" applyFont="1" applyFill="1" applyBorder="1" applyAlignment="1" applyProtection="1">
      <alignment horizontal="center" vertical="center"/>
      <protection locked="0"/>
    </xf>
    <xf numFmtId="0" fontId="29" fillId="4" borderId="28" xfId="7" applyFont="1" applyFill="1" applyBorder="1" applyAlignment="1" applyProtection="1">
      <alignment horizontal="center" vertical="center"/>
      <protection locked="0"/>
    </xf>
    <xf numFmtId="0" fontId="29" fillId="4" borderId="30" xfId="7" applyFont="1" applyFill="1" applyBorder="1" applyAlignment="1" applyProtection="1">
      <alignment horizontal="center" vertical="center"/>
      <protection locked="0"/>
    </xf>
    <xf numFmtId="179" fontId="53" fillId="4" borderId="66" xfId="7" applyNumberFormat="1" applyFont="1" applyFill="1" applyBorder="1" applyAlignment="1">
      <alignment horizontal="center" vertical="center"/>
    </xf>
    <xf numFmtId="0" fontId="28" fillId="0" borderId="0" xfId="7" applyFont="1" applyAlignment="1" applyProtection="1">
      <alignment horizontal="left" vertical="center" wrapText="1"/>
      <protection locked="0"/>
    </xf>
    <xf numFmtId="0" fontId="29" fillId="4" borderId="3" xfId="7" applyFont="1" applyFill="1" applyBorder="1" applyAlignment="1" applyProtection="1">
      <alignment horizontal="center" vertical="center" wrapText="1"/>
      <protection locked="0"/>
    </xf>
    <xf numFmtId="0" fontId="29" fillId="4" borderId="4" xfId="7" applyFont="1" applyFill="1" applyBorder="1" applyAlignment="1" applyProtection="1">
      <alignment horizontal="center" vertical="center" wrapText="1"/>
      <protection locked="0"/>
    </xf>
    <xf numFmtId="0" fontId="29"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9" fillId="4" borderId="3" xfId="7" applyFont="1" applyFill="1" applyBorder="1" applyAlignment="1" applyProtection="1">
      <alignment horizontal="center" vertical="center" shrinkToFit="1"/>
      <protection locked="0"/>
    </xf>
    <xf numFmtId="0" fontId="29" fillId="4" borderId="4" xfId="7" applyFont="1" applyFill="1" applyBorder="1" applyAlignment="1" applyProtection="1">
      <alignment horizontal="center" vertical="center" shrinkToFit="1"/>
      <protection locked="0"/>
    </xf>
    <xf numFmtId="0" fontId="29" fillId="4" borderId="1" xfId="7" applyFont="1" applyFill="1" applyBorder="1" applyAlignment="1" applyProtection="1">
      <alignment horizontal="center" vertical="center" shrinkToFit="1"/>
      <protection locked="0"/>
    </xf>
    <xf numFmtId="183" fontId="55" fillId="4" borderId="3" xfId="7" applyNumberFormat="1" applyFont="1" applyFill="1" applyBorder="1" applyAlignment="1">
      <alignment horizontal="center" vertical="center" wrapText="1"/>
    </xf>
    <xf numFmtId="183"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185" fontId="55" fillId="0" borderId="9" xfId="21" applyNumberFormat="1" applyFont="1" applyBorder="1" applyAlignment="1">
      <alignment horizontal="right" vertical="center" shrinkToFit="1"/>
    </xf>
    <xf numFmtId="185" fontId="55" fillId="0" borderId="10" xfId="21" applyNumberFormat="1" applyFont="1" applyBorder="1" applyAlignment="1">
      <alignment horizontal="right" vertical="center" shrinkToFit="1"/>
    </xf>
    <xf numFmtId="185" fontId="55" fillId="0" borderId="11" xfId="21" applyNumberFormat="1" applyFont="1" applyBorder="1" applyAlignment="1">
      <alignment horizontal="right" vertical="center" shrinkToFit="1"/>
    </xf>
    <xf numFmtId="185" fontId="55" fillId="0" borderId="6" xfId="21" applyNumberFormat="1" applyFont="1" applyBorder="1" applyAlignment="1">
      <alignment horizontal="right" vertical="center" shrinkToFit="1"/>
    </xf>
    <xf numFmtId="185" fontId="55" fillId="0" borderId="7" xfId="21" applyNumberFormat="1" applyFont="1" applyBorder="1" applyAlignment="1">
      <alignment horizontal="right" vertical="center" shrinkToFit="1"/>
    </xf>
    <xf numFmtId="185" fontId="55" fillId="0" borderId="8" xfId="21" applyNumberFormat="1" applyFont="1" applyBorder="1" applyAlignment="1">
      <alignment horizontal="right" vertical="center" shrinkToFit="1"/>
    </xf>
    <xf numFmtId="0" fontId="29" fillId="0" borderId="9" xfId="21" applyFont="1" applyBorder="1" applyAlignment="1" applyProtection="1">
      <alignment horizontal="center" vertical="center" wrapText="1"/>
      <protection locked="0"/>
    </xf>
    <xf numFmtId="0" fontId="29" fillId="0" borderId="10" xfId="21" applyFont="1" applyBorder="1" applyAlignment="1" applyProtection="1">
      <alignment horizontal="center" vertical="center" wrapText="1"/>
      <protection locked="0"/>
    </xf>
    <xf numFmtId="0" fontId="29" fillId="0" borderId="11" xfId="21" applyFont="1" applyBorder="1" applyAlignment="1" applyProtection="1">
      <alignment horizontal="center" vertical="center" wrapText="1"/>
      <protection locked="0"/>
    </xf>
    <xf numFmtId="0" fontId="29" fillId="0" borderId="6" xfId="21" applyFont="1" applyBorder="1" applyAlignment="1" applyProtection="1">
      <alignment horizontal="center" vertical="center" wrapText="1"/>
      <protection locked="0"/>
    </xf>
    <xf numFmtId="0" fontId="29" fillId="0" borderId="7" xfId="21" applyFont="1" applyBorder="1" applyAlignment="1" applyProtection="1">
      <alignment horizontal="center" vertical="center" wrapText="1"/>
      <protection locked="0"/>
    </xf>
    <xf numFmtId="0" fontId="29" fillId="0" borderId="8" xfId="21" applyFont="1" applyBorder="1" applyAlignment="1" applyProtection="1">
      <alignment horizontal="center" vertical="center" wrapText="1"/>
      <protection locked="0"/>
    </xf>
    <xf numFmtId="0" fontId="29" fillId="0" borderId="3" xfId="21" applyFont="1" applyBorder="1" applyAlignment="1" applyProtection="1">
      <alignment horizontal="center" vertical="center" wrapText="1"/>
      <protection locked="0"/>
    </xf>
    <xf numFmtId="0" fontId="29" fillId="0" borderId="4" xfId="21" applyFont="1" applyBorder="1" applyAlignment="1" applyProtection="1">
      <alignment horizontal="center" vertical="center" wrapText="1"/>
      <protection locked="0"/>
    </xf>
    <xf numFmtId="0" fontId="29" fillId="0" borderId="1" xfId="21" applyFont="1" applyBorder="1" applyAlignment="1" applyProtection="1">
      <alignment horizontal="center" vertical="center" wrapText="1"/>
      <protection locked="0"/>
    </xf>
    <xf numFmtId="0" fontId="81" fillId="0" borderId="3" xfId="21" applyFont="1" applyBorder="1" applyAlignment="1" applyProtection="1">
      <alignment horizontal="center" vertical="center" wrapText="1"/>
      <protection locked="0"/>
    </xf>
    <xf numFmtId="0" fontId="81" fillId="0" borderId="4" xfId="21" applyFont="1" applyBorder="1" applyAlignment="1" applyProtection="1">
      <alignment horizontal="center" vertical="center" wrapText="1"/>
      <protection locked="0"/>
    </xf>
    <xf numFmtId="0" fontId="81" fillId="0" borderId="1" xfId="21" applyFont="1" applyBorder="1" applyAlignment="1" applyProtection="1">
      <alignment horizontal="center" vertical="center" wrapText="1"/>
      <protection locked="0"/>
    </xf>
    <xf numFmtId="0" fontId="29" fillId="0" borderId="51" xfId="21" applyFont="1" applyBorder="1" applyAlignment="1" applyProtection="1">
      <alignment horizontal="center" vertical="center"/>
      <protection locked="0"/>
    </xf>
    <xf numFmtId="0" fontId="29" fillId="0" borderId="50" xfId="21" applyFont="1" applyBorder="1" applyAlignment="1" applyProtection="1">
      <alignment horizontal="center" vertical="center"/>
      <protection locked="0"/>
    </xf>
    <xf numFmtId="0" fontId="29" fillId="0" borderId="47" xfId="21" applyFont="1" applyBorder="1" applyAlignment="1" applyProtection="1">
      <alignment horizontal="center" vertical="center"/>
      <protection locked="0"/>
    </xf>
    <xf numFmtId="0" fontId="29" fillId="0" borderId="46" xfId="21" applyFont="1" applyBorder="1" applyAlignment="1" applyProtection="1">
      <alignment horizontal="center" vertical="center"/>
      <protection locked="0"/>
    </xf>
    <xf numFmtId="179" fontId="53" fillId="0" borderId="40" xfId="21" applyNumberFormat="1" applyFont="1" applyBorder="1" applyAlignment="1">
      <alignment horizontal="left" vertical="center" shrinkToFit="1"/>
    </xf>
    <xf numFmtId="179" fontId="53" fillId="0" borderId="39" xfId="21" applyNumberFormat="1" applyFont="1" applyBorder="1" applyAlignment="1">
      <alignment horizontal="left" vertical="center" shrinkToFit="1"/>
    </xf>
    <xf numFmtId="179" fontId="53" fillId="0" borderId="48" xfId="21" applyNumberFormat="1" applyFont="1" applyBorder="1" applyAlignment="1">
      <alignment horizontal="left" vertical="center" shrinkToFit="1"/>
    </xf>
    <xf numFmtId="179" fontId="55" fillId="0" borderId="49" xfId="21" applyNumberFormat="1" applyFont="1" applyBorder="1" applyAlignment="1">
      <alignment horizontal="center" vertical="center" shrinkToFit="1"/>
    </xf>
    <xf numFmtId="179" fontId="55" fillId="0" borderId="39" xfId="21" applyNumberFormat="1" applyFont="1" applyBorder="1" applyAlignment="1">
      <alignment horizontal="center" vertical="center" shrinkToFit="1"/>
    </xf>
    <xf numFmtId="179" fontId="55" fillId="0" borderId="48" xfId="21" applyNumberFormat="1" applyFont="1" applyBorder="1" applyAlignment="1">
      <alignment horizontal="center" vertical="center" shrinkToFit="1"/>
    </xf>
    <xf numFmtId="177" fontId="55" fillId="0" borderId="3" xfId="21" applyNumberFormat="1" applyFont="1" applyBorder="1" applyAlignment="1">
      <alignment horizontal="right" vertical="center" shrinkToFit="1"/>
    </xf>
    <xf numFmtId="177" fontId="55" fillId="0" borderId="4" xfId="21" applyNumberFormat="1" applyFont="1" applyBorder="1" applyAlignment="1">
      <alignment horizontal="right" vertical="center" shrinkToFit="1"/>
    </xf>
    <xf numFmtId="177" fontId="55" fillId="0" borderId="1" xfId="21" applyNumberFormat="1" applyFont="1" applyBorder="1" applyAlignment="1">
      <alignment horizontal="right" vertical="center" shrinkToFit="1"/>
    </xf>
    <xf numFmtId="0" fontId="55" fillId="0" borderId="9" xfId="21" applyFont="1" applyBorder="1" applyAlignment="1">
      <alignment horizontal="center" vertical="center" shrinkToFit="1"/>
    </xf>
    <xf numFmtId="0" fontId="55" fillId="0" borderId="10" xfId="21" applyFont="1" applyBorder="1" applyAlignment="1">
      <alignment horizontal="center" vertical="center" shrinkToFit="1"/>
    </xf>
    <xf numFmtId="0" fontId="55" fillId="0" borderId="6" xfId="21" applyFont="1" applyBorder="1" applyAlignment="1">
      <alignment horizontal="center" vertical="center" shrinkToFit="1"/>
    </xf>
    <xf numFmtId="0" fontId="55" fillId="0" borderId="7" xfId="21" applyFont="1" applyBorder="1" applyAlignment="1">
      <alignment horizontal="center" vertical="center" shrinkToFit="1"/>
    </xf>
    <xf numFmtId="0" fontId="55" fillId="0" borderId="3" xfId="21" applyFont="1" applyBorder="1" applyAlignment="1">
      <alignment horizontal="right" vertical="center" shrinkToFit="1"/>
    </xf>
    <xf numFmtId="0" fontId="55" fillId="0" borderId="4" xfId="21" applyFont="1" applyBorder="1" applyAlignment="1">
      <alignment horizontal="right" vertical="center" shrinkToFit="1"/>
    </xf>
    <xf numFmtId="0" fontId="55" fillId="0" borderId="1" xfId="21" applyFont="1" applyBorder="1" applyAlignment="1">
      <alignment horizontal="right" vertical="center" shrinkToFit="1"/>
    </xf>
    <xf numFmtId="179" fontId="53" fillId="0" borderId="45" xfId="21" applyNumberFormat="1" applyFont="1" applyBorder="1" applyAlignment="1">
      <alignment horizontal="left" vertical="center" shrinkToFit="1"/>
    </xf>
    <xf numFmtId="179" fontId="53" fillId="0" borderId="44" xfId="21" applyNumberFormat="1" applyFont="1" applyBorder="1" applyAlignment="1">
      <alignment horizontal="left" vertical="center" shrinkToFit="1"/>
    </xf>
    <xf numFmtId="179" fontId="53" fillId="0" borderId="43" xfId="21" applyNumberFormat="1" applyFont="1" applyBorder="1" applyAlignment="1">
      <alignment horizontal="left" vertical="center" shrinkToFit="1"/>
    </xf>
    <xf numFmtId="179" fontId="55" fillId="0" borderId="52" xfId="21" applyNumberFormat="1" applyFont="1" applyBorder="1" applyAlignment="1">
      <alignment horizontal="center" vertical="center" shrinkToFit="1"/>
    </xf>
    <xf numFmtId="179" fontId="55" fillId="0" borderId="44" xfId="21" applyNumberFormat="1" applyFont="1" applyBorder="1" applyAlignment="1">
      <alignment horizontal="center" vertical="center" shrinkToFit="1"/>
    </xf>
    <xf numFmtId="179" fontId="55" fillId="0" borderId="43" xfId="21" applyNumberFormat="1" applyFont="1" applyBorder="1" applyAlignment="1">
      <alignment horizontal="center" vertical="center" shrinkToFit="1"/>
    </xf>
    <xf numFmtId="0" fontId="53" fillId="0" borderId="40" xfId="21" applyFont="1" applyBorder="1" applyAlignment="1">
      <alignment horizontal="left" vertical="center" shrinkToFit="1"/>
    </xf>
    <xf numFmtId="0" fontId="53" fillId="0" borderId="39" xfId="21" applyFont="1" applyBorder="1" applyAlignment="1">
      <alignment horizontal="left" vertical="center" shrinkToFit="1"/>
    </xf>
    <xf numFmtId="0" fontId="53" fillId="0" borderId="48" xfId="21" applyFont="1" applyBorder="1" applyAlignment="1">
      <alignment horizontal="left" vertical="center" shrinkToFit="1"/>
    </xf>
    <xf numFmtId="0" fontId="55" fillId="0" borderId="49" xfId="21" applyFont="1" applyBorder="1" applyAlignment="1">
      <alignment horizontal="center" vertical="center" shrinkToFit="1"/>
    </xf>
    <xf numFmtId="0" fontId="55" fillId="0" borderId="39" xfId="21" applyFont="1" applyBorder="1" applyAlignment="1">
      <alignment horizontal="center" vertical="center" shrinkToFit="1"/>
    </xf>
    <xf numFmtId="0" fontId="55" fillId="0" borderId="48" xfId="21" applyFont="1" applyBorder="1" applyAlignment="1">
      <alignment horizontal="center" vertical="center" shrinkToFit="1"/>
    </xf>
    <xf numFmtId="177" fontId="55" fillId="0" borderId="9" xfId="21" applyNumberFormat="1" applyFont="1" applyBorder="1" applyAlignment="1">
      <alignment horizontal="right" vertical="center" shrinkToFit="1"/>
    </xf>
    <xf numFmtId="177" fontId="55" fillId="0" borderId="10" xfId="21" applyNumberFormat="1" applyFont="1" applyBorder="1" applyAlignment="1">
      <alignment horizontal="right" vertical="center" shrinkToFit="1"/>
    </xf>
    <xf numFmtId="177" fontId="55" fillId="0" borderId="11" xfId="21" applyNumberFormat="1" applyFont="1" applyBorder="1" applyAlignment="1">
      <alignment horizontal="right" vertical="center" shrinkToFit="1"/>
    </xf>
    <xf numFmtId="177" fontId="55" fillId="0" borderId="6" xfId="21" applyNumberFormat="1" applyFont="1" applyBorder="1" applyAlignment="1">
      <alignment horizontal="right" vertical="center" shrinkToFit="1"/>
    </xf>
    <xf numFmtId="177" fontId="55" fillId="0" borderId="7" xfId="21" applyNumberFormat="1" applyFont="1" applyBorder="1" applyAlignment="1">
      <alignment horizontal="right" vertical="center" shrinkToFit="1"/>
    </xf>
    <xf numFmtId="177" fontId="55" fillId="0" borderId="8" xfId="21" applyNumberFormat="1" applyFont="1" applyBorder="1" applyAlignment="1">
      <alignment horizontal="right" vertical="center" shrinkToFit="1"/>
    </xf>
    <xf numFmtId="0" fontId="55" fillId="0" borderId="11" xfId="21" applyFont="1" applyBorder="1" applyAlignment="1">
      <alignment horizontal="center" vertical="center" shrinkToFit="1"/>
    </xf>
    <xf numFmtId="0" fontId="55" fillId="0" borderId="8" xfId="21" applyFont="1" applyBorder="1" applyAlignment="1">
      <alignment horizontal="center" vertical="center" shrinkToFit="1"/>
    </xf>
    <xf numFmtId="0" fontId="53" fillId="0" borderId="45" xfId="21" applyFont="1" applyBorder="1" applyAlignment="1">
      <alignment horizontal="left" vertical="center" shrinkToFit="1"/>
    </xf>
    <xf numFmtId="0" fontId="53" fillId="0" borderId="44" xfId="21" applyFont="1" applyBorder="1" applyAlignment="1">
      <alignment horizontal="left" vertical="center" shrinkToFit="1"/>
    </xf>
    <xf numFmtId="0" fontId="53" fillId="0" borderId="43" xfId="21" applyFont="1" applyBorder="1" applyAlignment="1">
      <alignment horizontal="left" vertical="center" shrinkToFit="1"/>
    </xf>
    <xf numFmtId="0" fontId="55" fillId="0" borderId="52" xfId="21" applyFont="1" applyBorder="1" applyAlignment="1">
      <alignment horizontal="center" vertical="center" shrinkToFit="1"/>
    </xf>
    <xf numFmtId="0" fontId="55" fillId="0" borderId="44" xfId="21" applyFont="1" applyBorder="1" applyAlignment="1">
      <alignment horizontal="center" vertical="center" shrinkToFit="1"/>
    </xf>
    <xf numFmtId="0" fontId="55" fillId="0" borderId="43" xfId="21" applyFont="1" applyBorder="1" applyAlignment="1">
      <alignment horizontal="center" vertical="center" shrinkToFit="1"/>
    </xf>
    <xf numFmtId="180" fontId="55" fillId="0" borderId="9" xfId="21" applyNumberFormat="1" applyFont="1" applyBorder="1" applyAlignment="1">
      <alignment horizontal="right" vertical="center" shrinkToFit="1"/>
    </xf>
    <xf numFmtId="180" fontId="55" fillId="0" borderId="10" xfId="21" applyNumberFormat="1" applyFont="1" applyBorder="1" applyAlignment="1">
      <alignment horizontal="right" vertical="center" shrinkToFit="1"/>
    </xf>
    <xf numFmtId="180" fontId="55" fillId="0" borderId="11" xfId="21" applyNumberFormat="1" applyFont="1" applyBorder="1" applyAlignment="1">
      <alignment horizontal="right" vertical="center" shrinkToFit="1"/>
    </xf>
    <xf numFmtId="180" fontId="55" fillId="0" borderId="6" xfId="21" applyNumberFormat="1" applyFont="1" applyBorder="1" applyAlignment="1">
      <alignment horizontal="right" vertical="center" shrinkToFit="1"/>
    </xf>
    <xf numFmtId="180" fontId="55" fillId="0" borderId="7" xfId="21" applyNumberFormat="1" applyFont="1" applyBorder="1" applyAlignment="1">
      <alignment horizontal="right" vertical="center" shrinkToFit="1"/>
    </xf>
    <xf numFmtId="180" fontId="55" fillId="0" borderId="8" xfId="21" applyNumberFormat="1" applyFont="1" applyBorder="1" applyAlignment="1">
      <alignment horizontal="right" vertical="center" shrinkToFit="1"/>
    </xf>
    <xf numFmtId="0" fontId="55" fillId="0" borderId="9" xfId="21" applyFont="1" applyBorder="1" applyAlignment="1">
      <alignment horizontal="right" vertical="center" shrinkToFit="1"/>
    </xf>
    <xf numFmtId="0" fontId="55" fillId="0" borderId="10" xfId="21" applyFont="1" applyBorder="1" applyAlignment="1">
      <alignment horizontal="right" vertical="center" shrinkToFit="1"/>
    </xf>
    <xf numFmtId="0" fontId="55" fillId="0" borderId="11" xfId="21" applyFont="1" applyBorder="1" applyAlignment="1">
      <alignment horizontal="right" vertical="center" shrinkToFit="1"/>
    </xf>
    <xf numFmtId="0" fontId="55" fillId="0" borderId="6" xfId="21" applyFont="1" applyBorder="1" applyAlignment="1">
      <alignment horizontal="right" vertical="center" shrinkToFit="1"/>
    </xf>
    <xf numFmtId="0" fontId="55" fillId="0" borderId="7" xfId="21" applyFont="1" applyBorder="1" applyAlignment="1">
      <alignment horizontal="right" vertical="center" shrinkToFit="1"/>
    </xf>
    <xf numFmtId="0" fontId="55" fillId="0" borderId="8" xfId="21" applyFont="1" applyBorder="1" applyAlignment="1">
      <alignment horizontal="right" vertical="center" shrinkToFit="1"/>
    </xf>
    <xf numFmtId="185" fontId="55" fillId="0" borderId="12" xfId="21" applyNumberFormat="1" applyFont="1" applyBorder="1" applyAlignment="1">
      <alignment horizontal="right" vertical="center" shrinkToFit="1"/>
    </xf>
    <xf numFmtId="185" fontId="55" fillId="0" borderId="0" xfId="21" applyNumberFormat="1" applyFont="1" applyAlignment="1">
      <alignment horizontal="right" vertical="center" shrinkToFit="1"/>
    </xf>
    <xf numFmtId="185" fontId="55" fillId="0" borderId="13" xfId="21" applyNumberFormat="1" applyFont="1" applyBorder="1" applyAlignment="1">
      <alignment horizontal="right" vertical="center" shrinkToFit="1"/>
    </xf>
    <xf numFmtId="0" fontId="77" fillId="0" borderId="0" xfId="19" applyFont="1" applyAlignment="1">
      <alignment vertical="top" wrapText="1"/>
    </xf>
    <xf numFmtId="0" fontId="80" fillId="0" borderId="0" xfId="19" applyFont="1" applyAlignment="1">
      <alignment horizontal="center" vertical="center"/>
    </xf>
    <xf numFmtId="0" fontId="79" fillId="0" borderId="0" xfId="19" applyFont="1" applyAlignment="1">
      <alignment horizontal="center" vertical="center"/>
    </xf>
    <xf numFmtId="0" fontId="76" fillId="0" borderId="0" xfId="19" applyAlignment="1">
      <alignment vertical="top" wrapText="1"/>
    </xf>
    <xf numFmtId="0" fontId="76" fillId="0" borderId="0" xfId="19" applyAlignment="1">
      <alignment vertical="top"/>
    </xf>
    <xf numFmtId="0" fontId="77" fillId="0" borderId="0" xfId="19" applyFont="1" applyAlignment="1">
      <alignment horizontal="left" vertical="center" wrapText="1"/>
    </xf>
    <xf numFmtId="0" fontId="77" fillId="0" borderId="0" xfId="19" applyFont="1" applyAlignment="1">
      <alignment horizontal="center" vertical="center" wrapText="1"/>
    </xf>
    <xf numFmtId="0" fontId="77" fillId="0" borderId="0" xfId="19" applyFont="1" applyAlignment="1">
      <alignment horizontal="left" vertical="center"/>
    </xf>
    <xf numFmtId="0" fontId="21" fillId="0" borderId="2" xfId="8" applyFont="1" applyBorder="1" applyAlignment="1">
      <alignment horizontal="center" vertical="center" textRotation="255" wrapText="1"/>
    </xf>
    <xf numFmtId="0" fontId="21" fillId="0" borderId="82" xfId="8" applyFont="1" applyBorder="1" applyAlignment="1">
      <alignment horizontal="center" vertical="center" textRotation="255" wrapText="1"/>
    </xf>
    <xf numFmtId="0" fontId="18" fillId="0" borderId="5" xfId="8" applyFont="1" applyBorder="1" applyAlignment="1">
      <alignment horizontal="left" vertical="center"/>
    </xf>
    <xf numFmtId="179" fontId="52" fillId="0" borderId="66" xfId="8" applyNumberFormat="1" applyFont="1" applyBorder="1" applyAlignment="1">
      <alignment horizontal="center" vertical="center"/>
    </xf>
    <xf numFmtId="0" fontId="16" fillId="0" borderId="5" xfId="8" applyFont="1" applyBorder="1" applyAlignment="1">
      <alignment horizontal="center" wrapText="1"/>
    </xf>
    <xf numFmtId="0" fontId="21" fillId="0" borderId="5" xfId="8" applyFont="1" applyBorder="1" applyAlignment="1">
      <alignment horizontal="center" vertical="center" textRotation="255"/>
    </xf>
    <xf numFmtId="0" fontId="24" fillId="0" borderId="3" xfId="8" applyFont="1" applyBorder="1" applyAlignment="1">
      <alignment horizontal="left" vertical="center"/>
    </xf>
    <xf numFmtId="0" fontId="24" fillId="0" borderId="4" xfId="8" applyFont="1" applyBorder="1" applyAlignment="1">
      <alignment horizontal="left" vertical="center"/>
    </xf>
    <xf numFmtId="0" fontId="24" fillId="0" borderId="1" xfId="8" applyFont="1" applyBorder="1" applyAlignment="1">
      <alignment horizontal="left" vertical="center"/>
    </xf>
    <xf numFmtId="0" fontId="21" fillId="0" borderId="3" xfId="8" applyFont="1" applyBorder="1" applyAlignment="1">
      <alignment horizontal="left" vertical="center"/>
    </xf>
    <xf numFmtId="0" fontId="21" fillId="0" borderId="4" xfId="8" applyFont="1" applyBorder="1" applyAlignment="1">
      <alignment horizontal="left" vertical="center"/>
    </xf>
    <xf numFmtId="0" fontId="21" fillId="0" borderId="1" xfId="8" applyFont="1" applyBorder="1" applyAlignment="1">
      <alignment horizontal="left" vertical="center"/>
    </xf>
    <xf numFmtId="0" fontId="18"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8" fillId="0" borderId="5" xfId="8"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18" fillId="8" borderId="5" xfId="8" applyFont="1" applyFill="1" applyBorder="1" applyAlignment="1">
      <alignment horizontal="center" vertical="center"/>
    </xf>
  </cellXfs>
  <cellStyles count="22">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4 3" xfId="21" xr:uid="{8AB6AA00-880D-4CE1-90C3-4AB562F3B9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 name="標準 5" xfId="19" xr:uid="{5CB49608-6872-4B5C-83FF-D2F8F7DD9E81}"/>
    <cellStyle name="標準 6" xfId="20" xr:uid="{29350982-EFC1-4A14-8A0B-D461AA6F9CF2}"/>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95250</xdr:colOff>
      <xdr:row>0</xdr:row>
      <xdr:rowOff>119062</xdr:rowOff>
    </xdr:from>
    <xdr:to>
      <xdr:col>54</xdr:col>
      <xdr:colOff>561975</xdr:colOff>
      <xdr:row>3</xdr:row>
      <xdr:rowOff>133350</xdr:rowOff>
    </xdr:to>
    <xdr:sp macro="" textlink="">
      <xdr:nvSpPr>
        <xdr:cNvPr id="2" name="テキスト ボックス 1">
          <a:extLst>
            <a:ext uri="{FF2B5EF4-FFF2-40B4-BE49-F238E27FC236}">
              <a16:creationId xmlns:a16="http://schemas.microsoft.com/office/drawing/2014/main" id="{A423EE50-B0BB-495F-A01D-42F81706405B}"/>
            </a:ext>
          </a:extLst>
        </xdr:cNvPr>
        <xdr:cNvSpPr txBox="1"/>
      </xdr:nvSpPr>
      <xdr:spPr>
        <a:xfrm>
          <a:off x="8420100" y="119062"/>
          <a:ext cx="5267325" cy="88106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solidFill>
                <a:srgbClr val="FF0000"/>
              </a:solidFill>
            </a:rPr>
            <a:t>※</a:t>
          </a:r>
          <a:r>
            <a:rPr kumimoji="1" lang="ja-JP" altLang="en-US" sz="2000">
              <a:solidFill>
                <a:srgbClr val="FF0000"/>
              </a:solidFill>
            </a:rPr>
            <a:t>６筆以上、又は現況地目や共有持分割合等　　　　　　　　　　　の単位にまとめて届出の場合に作成</a:t>
          </a:r>
          <a:endParaRPr kumimoji="1" lang="en-US" altLang="ja-JP" sz="20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55</xdr:col>
      <xdr:colOff>30480</xdr:colOff>
      <xdr:row>11</xdr:row>
      <xdr:rowOff>20320</xdr:rowOff>
    </xdr:from>
    <xdr:to>
      <xdr:col>79</xdr:col>
      <xdr:colOff>71120</xdr:colOff>
      <xdr:row>14</xdr:row>
      <xdr:rowOff>71120</xdr:rowOff>
    </xdr:to>
    <xdr:sp macro="" textlink="">
      <xdr:nvSpPr>
        <xdr:cNvPr id="2" name="テキスト ボックス 1">
          <a:extLst>
            <a:ext uri="{FF2B5EF4-FFF2-40B4-BE49-F238E27FC236}">
              <a16:creationId xmlns:a16="http://schemas.microsoft.com/office/drawing/2014/main" id="{388A76E8-74CE-47ED-BD35-A79481ABFD22}"/>
            </a:ext>
          </a:extLst>
        </xdr:cNvPr>
        <xdr:cNvSpPr txBox="1"/>
      </xdr:nvSpPr>
      <xdr:spPr>
        <a:xfrm>
          <a:off x="7599680" y="3251200"/>
          <a:ext cx="2722880" cy="955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solidFill>
                <a:srgbClr val="FF0000"/>
              </a:solidFill>
            </a:rPr>
            <a:t>※</a:t>
          </a:r>
          <a:r>
            <a:rPr kumimoji="1" lang="ja-JP" altLang="en-US" sz="2400">
              <a:solidFill>
                <a:srgbClr val="FF0000"/>
              </a:solidFill>
            </a:rPr>
            <a:t>どちらかに○を</a:t>
          </a:r>
          <a:endParaRPr kumimoji="1" lang="en-US" altLang="ja-JP" sz="2400">
            <a:solidFill>
              <a:srgbClr val="FF0000"/>
            </a:solidFill>
          </a:endParaRPr>
        </a:p>
        <a:p>
          <a:r>
            <a:rPr kumimoji="1" lang="ja-JP" altLang="en-US" sz="2400">
              <a:solidFill>
                <a:srgbClr val="FF0000"/>
              </a:solidFill>
            </a:rPr>
            <a:t>つけてください。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7"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9017</v>
      </c>
    </row>
    <row r="2" spans="1:7" x14ac:dyDescent="0.2"/>
    <row r="3" spans="1:7" ht="22.2" x14ac:dyDescent="0.2">
      <c r="B3" s="28" t="s">
        <v>8919</v>
      </c>
      <c r="C3" s="42"/>
    </row>
    <row r="4" spans="1:7" ht="22.2" x14ac:dyDescent="0.2">
      <c r="B4" s="28"/>
      <c r="C4" s="23" t="s">
        <v>8923</v>
      </c>
    </row>
    <row r="5" spans="1:7" x14ac:dyDescent="0.2">
      <c r="C5" s="33" t="s">
        <v>193</v>
      </c>
      <c r="D5" s="31" t="s">
        <v>8920</v>
      </c>
      <c r="E5" s="446" t="s">
        <v>8931</v>
      </c>
      <c r="F5" s="446"/>
      <c r="G5" s="447"/>
    </row>
    <row r="6" spans="1:7" ht="39.6" customHeight="1" x14ac:dyDescent="0.2">
      <c r="C6" s="43" t="s">
        <v>8035</v>
      </c>
      <c r="D6" s="44" t="s">
        <v>8926</v>
      </c>
      <c r="E6" s="448" t="s">
        <v>8927</v>
      </c>
      <c r="F6" s="449"/>
      <c r="G6" s="450"/>
    </row>
    <row r="7" spans="1:7" ht="39.6" customHeight="1" x14ac:dyDescent="0.2">
      <c r="C7" s="43" t="s">
        <v>8939</v>
      </c>
      <c r="D7" s="44" t="s">
        <v>8922</v>
      </c>
      <c r="E7" s="451" t="s">
        <v>8928</v>
      </c>
      <c r="F7" s="452"/>
      <c r="G7" s="453"/>
    </row>
    <row r="8" spans="1:7" ht="39.6" customHeight="1" x14ac:dyDescent="0.2">
      <c r="C8" s="43" t="s">
        <v>8037</v>
      </c>
      <c r="D8" s="44" t="s">
        <v>8921</v>
      </c>
      <c r="E8" s="448" t="s">
        <v>8949</v>
      </c>
      <c r="F8" s="449"/>
      <c r="G8" s="450"/>
    </row>
    <row r="9" spans="1:7" ht="39.6" customHeight="1" x14ac:dyDescent="0.2">
      <c r="C9" s="43" t="s">
        <v>8038</v>
      </c>
      <c r="D9" s="44" t="s">
        <v>8924</v>
      </c>
      <c r="E9" s="448" t="s">
        <v>8925</v>
      </c>
      <c r="F9" s="449"/>
      <c r="G9" s="450"/>
    </row>
    <row r="10" spans="1:7" x14ac:dyDescent="0.2"/>
    <row r="11" spans="1:7" ht="22.2" x14ac:dyDescent="0.2">
      <c r="B11" s="28" t="s">
        <v>9059</v>
      </c>
      <c r="C11" s="42"/>
    </row>
    <row r="12" spans="1:7" ht="19.8" x14ac:dyDescent="0.2">
      <c r="B12" s="23" t="s">
        <v>9061</v>
      </c>
      <c r="C12" s="23"/>
    </row>
    <row r="13" spans="1:7" x14ac:dyDescent="0.2">
      <c r="C13" s="29" t="s">
        <v>193</v>
      </c>
      <c r="D13" s="29" t="s">
        <v>8930</v>
      </c>
      <c r="E13" s="445" t="s">
        <v>8931</v>
      </c>
      <c r="F13" s="446"/>
      <c r="G13" s="447"/>
    </row>
    <row r="14" spans="1:7" ht="39" customHeight="1" x14ac:dyDescent="0.2">
      <c r="C14" s="43" t="s">
        <v>8938</v>
      </c>
      <c r="D14" s="50" t="s">
        <v>8929</v>
      </c>
      <c r="E14" s="448" t="s">
        <v>8936</v>
      </c>
      <c r="F14" s="449"/>
      <c r="G14" s="450"/>
    </row>
    <row r="15" spans="1:7" ht="39" customHeight="1" x14ac:dyDescent="0.2">
      <c r="C15" s="43" t="s">
        <v>8939</v>
      </c>
      <c r="D15" s="50" t="s">
        <v>8932</v>
      </c>
      <c r="E15" s="448" t="s">
        <v>8933</v>
      </c>
      <c r="F15" s="449"/>
      <c r="G15" s="450"/>
    </row>
    <row r="16" spans="1:7" ht="39" customHeight="1" x14ac:dyDescent="0.2">
      <c r="C16" s="43" t="s">
        <v>8940</v>
      </c>
      <c r="D16" s="50" t="s">
        <v>8934</v>
      </c>
      <c r="E16" s="448" t="s">
        <v>8935</v>
      </c>
      <c r="F16" s="449"/>
      <c r="G16" s="450"/>
    </row>
    <row r="17" spans="2:12" ht="39" customHeight="1" x14ac:dyDescent="0.2">
      <c r="C17" s="43" t="s">
        <v>8941</v>
      </c>
      <c r="D17" s="50" t="s">
        <v>8937</v>
      </c>
      <c r="E17" s="448" t="s">
        <v>9035</v>
      </c>
      <c r="F17" s="449"/>
      <c r="G17" s="450"/>
    </row>
    <row r="18" spans="2:12" ht="39" customHeight="1" x14ac:dyDescent="0.2">
      <c r="C18" s="43" t="s">
        <v>8942</v>
      </c>
      <c r="D18" s="50" t="s">
        <v>8506</v>
      </c>
      <c r="E18" s="454" t="s">
        <v>8987</v>
      </c>
      <c r="F18" s="455"/>
      <c r="G18" s="456"/>
    </row>
    <row r="19" spans="2:12" s="25" customFormat="1" ht="18" customHeight="1" x14ac:dyDescent="0.2">
      <c r="D19" s="23"/>
      <c r="E19" s="23"/>
      <c r="F19" s="23"/>
      <c r="G19" s="23"/>
      <c r="J19" s="24"/>
      <c r="K19" s="26"/>
      <c r="L19" s="27"/>
    </row>
    <row r="20" spans="2:12" ht="19.8" x14ac:dyDescent="0.2">
      <c r="B20" s="23" t="s">
        <v>9060</v>
      </c>
      <c r="C20" s="23"/>
    </row>
    <row r="21" spans="2:12" x14ac:dyDescent="0.2">
      <c r="C21" s="29" t="s">
        <v>193</v>
      </c>
      <c r="D21" s="29" t="s">
        <v>8943</v>
      </c>
      <c r="E21" s="445" t="s">
        <v>8931</v>
      </c>
      <c r="F21" s="446"/>
      <c r="G21" s="447"/>
    </row>
    <row r="22" spans="2:12" ht="39" customHeight="1" x14ac:dyDescent="0.2">
      <c r="C22" s="461" t="s">
        <v>8938</v>
      </c>
      <c r="D22" s="464" t="s">
        <v>8542</v>
      </c>
      <c r="E22" s="467" t="s">
        <v>8956</v>
      </c>
      <c r="F22" s="468"/>
      <c r="G22" s="469"/>
    </row>
    <row r="23" spans="2:12" ht="27.6" customHeight="1" x14ac:dyDescent="0.2">
      <c r="C23" s="462"/>
      <c r="D23" s="465"/>
      <c r="E23" s="460" t="s">
        <v>8967</v>
      </c>
      <c r="F23" s="46" t="s">
        <v>8944</v>
      </c>
      <c r="G23" s="44" t="s">
        <v>8958</v>
      </c>
    </row>
    <row r="24" spans="2:12" ht="27.6" customHeight="1" x14ac:dyDescent="0.2">
      <c r="C24" s="462"/>
      <c r="D24" s="465"/>
      <c r="E24" s="460"/>
      <c r="F24" s="52" t="s">
        <v>8945</v>
      </c>
      <c r="G24" s="44" t="s">
        <v>8959</v>
      </c>
    </row>
    <row r="25" spans="2:12" ht="27.6" customHeight="1" x14ac:dyDescent="0.2">
      <c r="C25" s="462"/>
      <c r="D25" s="465"/>
      <c r="E25" s="460"/>
      <c r="F25" s="43" t="s">
        <v>8948</v>
      </c>
      <c r="G25" s="44" t="s">
        <v>8960</v>
      </c>
    </row>
    <row r="26" spans="2:12" ht="27.6" customHeight="1" x14ac:dyDescent="0.2">
      <c r="C26" s="462"/>
      <c r="D26" s="465"/>
      <c r="E26" s="460"/>
      <c r="F26" s="43" t="s">
        <v>8946</v>
      </c>
      <c r="G26" s="44" t="s">
        <v>8961</v>
      </c>
    </row>
    <row r="27" spans="2:12" ht="27.6" customHeight="1" x14ac:dyDescent="0.2">
      <c r="C27" s="462"/>
      <c r="D27" s="465"/>
      <c r="E27" s="460"/>
      <c r="F27" s="43" t="s">
        <v>8947</v>
      </c>
      <c r="G27" s="44" t="s">
        <v>8962</v>
      </c>
    </row>
    <row r="28" spans="2:12" ht="27.6" customHeight="1" x14ac:dyDescent="0.2">
      <c r="C28" s="463"/>
      <c r="D28" s="466"/>
      <c r="E28" s="460"/>
      <c r="F28" s="53"/>
      <c r="G28" s="44" t="s">
        <v>8963</v>
      </c>
    </row>
    <row r="29" spans="2:12" ht="54.75" customHeight="1" x14ac:dyDescent="0.2">
      <c r="C29" s="43" t="s">
        <v>8939</v>
      </c>
      <c r="D29" s="50" t="s">
        <v>189</v>
      </c>
      <c r="E29" s="451" t="s">
        <v>9010</v>
      </c>
      <c r="F29" s="452"/>
      <c r="G29" s="453"/>
    </row>
    <row r="30" spans="2:12" x14ac:dyDescent="0.2">
      <c r="C30" s="461" t="s">
        <v>8940</v>
      </c>
      <c r="D30" s="464" t="s">
        <v>8598</v>
      </c>
      <c r="E30" s="457" t="s">
        <v>8964</v>
      </c>
      <c r="F30" s="458"/>
      <c r="G30" s="459"/>
    </row>
    <row r="31" spans="2:12" ht="39" customHeight="1" x14ac:dyDescent="0.2">
      <c r="C31" s="462"/>
      <c r="D31" s="465"/>
      <c r="E31" s="460" t="s">
        <v>8968</v>
      </c>
      <c r="F31" s="45" t="s">
        <v>8904</v>
      </c>
      <c r="G31" s="54" t="s">
        <v>8957</v>
      </c>
    </row>
    <row r="32" spans="2:12" ht="39" customHeight="1" x14ac:dyDescent="0.2">
      <c r="C32" s="462"/>
      <c r="D32" s="465"/>
      <c r="E32" s="460"/>
      <c r="F32" s="45" t="s">
        <v>8950</v>
      </c>
      <c r="G32" s="55" t="s">
        <v>8951</v>
      </c>
    </row>
    <row r="33" spans="2:7" ht="39" customHeight="1" x14ac:dyDescent="0.2">
      <c r="C33" s="462"/>
      <c r="D33" s="465"/>
      <c r="E33" s="460"/>
      <c r="F33" s="45" t="s">
        <v>8952</v>
      </c>
      <c r="G33" s="51" t="s">
        <v>8953</v>
      </c>
    </row>
    <row r="34" spans="2:7" ht="54" x14ac:dyDescent="0.2">
      <c r="C34" s="462"/>
      <c r="D34" s="465"/>
      <c r="E34" s="460"/>
      <c r="F34" s="43" t="s">
        <v>8600</v>
      </c>
      <c r="G34" s="54" t="s">
        <v>8965</v>
      </c>
    </row>
    <row r="35" spans="2:7" ht="39" customHeight="1" x14ac:dyDescent="0.2">
      <c r="C35" s="463"/>
      <c r="D35" s="466"/>
      <c r="E35" s="460"/>
      <c r="F35" s="43" t="s">
        <v>8954</v>
      </c>
      <c r="G35" s="55" t="s">
        <v>8955</v>
      </c>
    </row>
    <row r="36" spans="2:7" ht="128.25" customHeight="1" x14ac:dyDescent="0.2">
      <c r="C36" s="43" t="s">
        <v>8941</v>
      </c>
      <c r="D36" s="50" t="s">
        <v>8602</v>
      </c>
      <c r="E36" s="448" t="s">
        <v>8969</v>
      </c>
      <c r="F36" s="455"/>
      <c r="G36" s="456"/>
    </row>
    <row r="37" spans="2:7" ht="18.75" customHeight="1" x14ac:dyDescent="0.2"/>
    <row r="38" spans="2:7" ht="19.8" x14ac:dyDescent="0.2">
      <c r="B38" s="23" t="s">
        <v>8966</v>
      </c>
    </row>
    <row r="39" spans="2:7" ht="19.8" x14ac:dyDescent="0.2">
      <c r="C39" s="23" t="s">
        <v>8983</v>
      </c>
    </row>
    <row r="40" spans="2:7" x14ac:dyDescent="0.2">
      <c r="C40" s="33" t="s">
        <v>193</v>
      </c>
      <c r="D40" s="445" t="s">
        <v>8984</v>
      </c>
      <c r="E40" s="446"/>
      <c r="F40" s="446"/>
      <c r="G40" s="447"/>
    </row>
    <row r="41" spans="2:7" ht="57" customHeight="1" x14ac:dyDescent="0.2">
      <c r="C41" s="43" t="s">
        <v>8035</v>
      </c>
      <c r="D41" s="448" t="s">
        <v>9009</v>
      </c>
      <c r="E41" s="449"/>
      <c r="F41" s="449"/>
      <c r="G41" s="450"/>
    </row>
    <row r="42" spans="2:7" ht="39" customHeight="1" x14ac:dyDescent="0.2">
      <c r="C42" s="43" t="s">
        <v>8036</v>
      </c>
      <c r="D42" s="448" t="s">
        <v>8985</v>
      </c>
      <c r="E42" s="449"/>
      <c r="F42" s="449"/>
      <c r="G42" s="450"/>
    </row>
    <row r="43" spans="2:7" ht="39" customHeight="1" x14ac:dyDescent="0.2">
      <c r="C43" s="43" t="s">
        <v>8037</v>
      </c>
      <c r="D43" s="448" t="s">
        <v>8986</v>
      </c>
      <c r="E43" s="449"/>
      <c r="F43" s="449"/>
      <c r="G43" s="450"/>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9"/>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9"/>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7" sqref="H7"/>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83" t="s">
        <v>188</v>
      </c>
      <c r="E5" s="484"/>
      <c r="F5" s="485"/>
      <c r="G5" s="323" t="s">
        <v>8542</v>
      </c>
      <c r="H5" s="324" t="s">
        <v>189</v>
      </c>
      <c r="I5" s="323" t="s">
        <v>8598</v>
      </c>
      <c r="J5" s="193" t="s">
        <v>8602</v>
      </c>
    </row>
    <row r="6" spans="1:10" ht="33" customHeight="1" thickBot="1" x14ac:dyDescent="0.25">
      <c r="C6" s="325" t="s">
        <v>8035</v>
      </c>
      <c r="D6" s="536" t="s">
        <v>8108</v>
      </c>
      <c r="E6" s="537"/>
      <c r="F6" s="538"/>
      <c r="G6" s="197" t="str">
        <f>IF(ISBLANK(H6),"必須","入力済")</f>
        <v>必須</v>
      </c>
      <c r="H6" s="87"/>
      <c r="I6" s="326" t="s">
        <v>8904</v>
      </c>
      <c r="J6" s="242" t="s">
        <v>8989</v>
      </c>
    </row>
    <row r="7" spans="1:10" ht="33" customHeight="1" thickBot="1" x14ac:dyDescent="0.25">
      <c r="C7" s="327" t="s">
        <v>8036</v>
      </c>
      <c r="D7" s="539" t="s">
        <v>183</v>
      </c>
      <c r="E7" s="540"/>
      <c r="F7" s="541"/>
      <c r="G7" s="197" t="str">
        <f>IF(ISBLANK(H7),"必須","入力済")</f>
        <v>必須</v>
      </c>
      <c r="H7" s="88"/>
      <c r="I7" s="328" t="s">
        <v>8904</v>
      </c>
      <c r="J7" s="243" t="s">
        <v>8990</v>
      </c>
    </row>
    <row r="8" spans="1:10" ht="33" customHeight="1" x14ac:dyDescent="0.2">
      <c r="C8" s="329" t="s">
        <v>8037</v>
      </c>
      <c r="D8" s="526" t="s">
        <v>8543</v>
      </c>
      <c r="E8" s="529" t="s">
        <v>8575</v>
      </c>
      <c r="F8" s="530"/>
      <c r="G8" s="197" t="str">
        <f>IF(ISBLANK(H8),"必須","入力済")</f>
        <v>必須</v>
      </c>
      <c r="H8" s="63"/>
      <c r="I8" s="330" t="s">
        <v>8600</v>
      </c>
      <c r="J8" s="244" t="s">
        <v>8599</v>
      </c>
    </row>
    <row r="9" spans="1:10" ht="32.4" x14ac:dyDescent="0.2">
      <c r="C9" s="194" t="s">
        <v>8038</v>
      </c>
      <c r="D9" s="528"/>
      <c r="E9" s="542" t="s">
        <v>8724</v>
      </c>
      <c r="F9" s="543"/>
      <c r="G9" s="198" t="str">
        <f>IF(ISBLANK(H9),"必須","入力済")</f>
        <v>必須</v>
      </c>
      <c r="H9" s="59"/>
      <c r="I9" s="331" t="s">
        <v>8759</v>
      </c>
      <c r="J9" s="245" t="s">
        <v>8601</v>
      </c>
    </row>
    <row r="10" spans="1:10" ht="33" customHeight="1" thickBot="1" x14ac:dyDescent="0.25">
      <c r="C10" s="332" t="s">
        <v>8039</v>
      </c>
      <c r="D10" s="527"/>
      <c r="E10" s="502" t="s">
        <v>8086</v>
      </c>
      <c r="F10" s="504"/>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83" t="s">
        <v>188</v>
      </c>
      <c r="E13" s="484"/>
      <c r="F13" s="485"/>
      <c r="G13" s="323" t="s">
        <v>8542</v>
      </c>
      <c r="H13" s="324" t="s">
        <v>189</v>
      </c>
      <c r="I13" s="323" t="s">
        <v>8598</v>
      </c>
      <c r="J13" s="193" t="s">
        <v>8602</v>
      </c>
    </row>
    <row r="14" spans="1:10" ht="32.4" x14ac:dyDescent="0.2">
      <c r="C14" s="329" t="s">
        <v>8035</v>
      </c>
      <c r="D14" s="553" t="s">
        <v>8576</v>
      </c>
      <c r="E14" s="529" t="s">
        <v>185</v>
      </c>
      <c r="F14" s="530"/>
      <c r="G14" s="197" t="str">
        <f>IF(ISBLANK(H14), IF(H15="国外", "該当の場合は必須", "必須"), "入力済")</f>
        <v>必須</v>
      </c>
      <c r="H14" s="121"/>
      <c r="I14" s="334" t="s">
        <v>8758</v>
      </c>
      <c r="J14" s="247" t="s">
        <v>8991</v>
      </c>
    </row>
    <row r="15" spans="1:10" ht="33" customHeight="1" x14ac:dyDescent="0.2">
      <c r="C15" s="335" t="s">
        <v>8036</v>
      </c>
      <c r="D15" s="528"/>
      <c r="E15" s="508" t="s">
        <v>187</v>
      </c>
      <c r="F15" s="509"/>
      <c r="G15" s="200" t="str">
        <f>IF(ISBLANK(H15),"必須","入力済")</f>
        <v>必須</v>
      </c>
      <c r="H15" s="56"/>
      <c r="I15" s="336" t="s">
        <v>8600</v>
      </c>
      <c r="J15" s="248" t="s">
        <v>8603</v>
      </c>
    </row>
    <row r="16" spans="1:10" ht="33" customHeight="1" x14ac:dyDescent="0.2">
      <c r="C16" s="194" t="s">
        <v>8037</v>
      </c>
      <c r="D16" s="528"/>
      <c r="E16" s="470" t="s">
        <v>11091</v>
      </c>
      <c r="F16" s="471"/>
      <c r="G16" s="198" t="str">
        <f>IF(ISBLANK(H16),"必須","入力済")</f>
        <v>必須</v>
      </c>
      <c r="H16" s="60"/>
      <c r="I16" s="337" t="s">
        <v>8600</v>
      </c>
      <c r="J16" s="245" t="s">
        <v>11181</v>
      </c>
    </row>
    <row r="17" spans="3:10" ht="33" customHeight="1" x14ac:dyDescent="0.2">
      <c r="C17" s="194" t="s">
        <v>8038</v>
      </c>
      <c r="D17" s="528"/>
      <c r="E17" s="470" t="s">
        <v>11092</v>
      </c>
      <c r="F17" s="471"/>
      <c r="G17" s="198" t="str">
        <f>IF(ISBLANK(H17),"必須","入力済" &amp; CHAR(10) &amp; "（" &amp; LEN(SUBSTITUTE(H17, CHAR(10), "")) &amp; "文字）")</f>
        <v>必須</v>
      </c>
      <c r="H17" s="60"/>
      <c r="I17" s="337" t="s">
        <v>8600</v>
      </c>
      <c r="J17" s="245" t="s">
        <v>11180</v>
      </c>
    </row>
    <row r="18" spans="3:10" ht="33" customHeight="1" x14ac:dyDescent="0.2">
      <c r="C18" s="194" t="s">
        <v>8039</v>
      </c>
      <c r="D18" s="528"/>
      <c r="E18" s="532" t="s">
        <v>186</v>
      </c>
      <c r="F18" s="533"/>
      <c r="G18" s="198" t="str">
        <f>IF(ISBLANK(H18),"必須","入力済")</f>
        <v>必須</v>
      </c>
      <c r="H18" s="60"/>
      <c r="I18" s="337" t="s">
        <v>8600</v>
      </c>
      <c r="J18" s="245" t="s">
        <v>8604</v>
      </c>
    </row>
    <row r="19" spans="3:10" ht="32.4" x14ac:dyDescent="0.2">
      <c r="C19" s="194" t="s">
        <v>8523</v>
      </c>
      <c r="D19" s="528"/>
      <c r="E19" s="544" t="s">
        <v>8727</v>
      </c>
      <c r="F19" s="545"/>
      <c r="G19" s="200" t="str">
        <f>IF(ISBLANK(H19),"必須","入力済")</f>
        <v>必須</v>
      </c>
      <c r="H19" s="118"/>
      <c r="I19" s="338" t="s">
        <v>8759</v>
      </c>
      <c r="J19" s="248" t="s">
        <v>8723</v>
      </c>
    </row>
    <row r="20" spans="3:10" ht="33" thickBot="1" x14ac:dyDescent="0.25">
      <c r="C20" s="332" t="s">
        <v>8524</v>
      </c>
      <c r="D20" s="527"/>
      <c r="E20" s="561" t="s">
        <v>8728</v>
      </c>
      <c r="F20" s="562"/>
      <c r="G20" s="200" t="str">
        <f>IF(ISBLANK(H20),"該当の場合は必須","入力済")</f>
        <v>該当の場合は必須</v>
      </c>
      <c r="H20" s="122"/>
      <c r="I20" s="339" t="s">
        <v>8760</v>
      </c>
      <c r="J20" s="249" t="s">
        <v>8992</v>
      </c>
    </row>
    <row r="21" spans="3:10" ht="33" customHeight="1" x14ac:dyDescent="0.2">
      <c r="C21" s="329" t="s">
        <v>8525</v>
      </c>
      <c r="D21" s="553" t="s">
        <v>8578</v>
      </c>
      <c r="E21" s="529" t="s">
        <v>8544</v>
      </c>
      <c r="F21" s="530"/>
      <c r="G21" s="197" t="str">
        <f t="shared" ref="G21:G26" si="0">IF(ISBLANK(H21),"必須","入力済")</f>
        <v>必須</v>
      </c>
      <c r="H21" s="63"/>
      <c r="I21" s="340" t="s">
        <v>8600</v>
      </c>
      <c r="J21" s="250" t="s">
        <v>9054</v>
      </c>
    </row>
    <row r="22" spans="3:10" ht="48.6" x14ac:dyDescent="0.2">
      <c r="C22" s="194" t="s">
        <v>11118</v>
      </c>
      <c r="D22" s="554"/>
      <c r="E22" s="470" t="s">
        <v>11117</v>
      </c>
      <c r="F22" s="471"/>
      <c r="G22" s="216" t="str">
        <f>IF(ISBLANK(H22),"該当の場合は必須","入力済")</f>
        <v>該当の場合は必須</v>
      </c>
      <c r="H22" s="311"/>
      <c r="I22" s="341" t="s">
        <v>8758</v>
      </c>
      <c r="J22" s="245" t="s">
        <v>11182</v>
      </c>
    </row>
    <row r="23" spans="3:10" ht="48.6" x14ac:dyDescent="0.2">
      <c r="C23" s="194" t="s">
        <v>11119</v>
      </c>
      <c r="D23" s="528"/>
      <c r="E23" s="508" t="str">
        <f>IF(H21="", "氏名（法人の場合は法人名）", IF(H21="個人", "氏名", "法人名"))</f>
        <v>氏名（法人の場合は法人名）</v>
      </c>
      <c r="F23" s="509"/>
      <c r="G23" s="201" t="str">
        <f t="shared" si="0"/>
        <v>必須</v>
      </c>
      <c r="H23" s="118"/>
      <c r="I23" s="342" t="s">
        <v>8760</v>
      </c>
      <c r="J23" s="248" t="s">
        <v>8739</v>
      </c>
    </row>
    <row r="24" spans="3:10" ht="48.6" x14ac:dyDescent="0.2">
      <c r="C24" s="194" t="s">
        <v>11120</v>
      </c>
      <c r="D24" s="528"/>
      <c r="E24" s="532" t="s">
        <v>9037</v>
      </c>
      <c r="F24" s="533"/>
      <c r="G24" s="198" t="str">
        <f t="shared" si="0"/>
        <v>必須</v>
      </c>
      <c r="H24" s="119"/>
      <c r="I24" s="341" t="s">
        <v>8760</v>
      </c>
      <c r="J24" s="245" t="s">
        <v>11093</v>
      </c>
    </row>
    <row r="25" spans="3:10" ht="32.4" x14ac:dyDescent="0.2">
      <c r="C25" s="194" t="s">
        <v>11121</v>
      </c>
      <c r="D25" s="528"/>
      <c r="E25" s="508" t="s">
        <v>8460</v>
      </c>
      <c r="F25" s="509"/>
      <c r="G25" s="202" t="str">
        <f t="shared" si="0"/>
        <v>必須</v>
      </c>
      <c r="H25" s="118"/>
      <c r="I25" s="342" t="s">
        <v>8758</v>
      </c>
      <c r="J25" s="248" t="s">
        <v>8606</v>
      </c>
    </row>
    <row r="26" spans="3:10" ht="49.5" customHeight="1" x14ac:dyDescent="0.2">
      <c r="C26" s="194" t="s">
        <v>11122</v>
      </c>
      <c r="D26" s="528"/>
      <c r="E26" s="532" t="s">
        <v>8455</v>
      </c>
      <c r="F26" s="533"/>
      <c r="G26" s="216" t="str">
        <f t="shared" si="0"/>
        <v>必須</v>
      </c>
      <c r="H26" s="60"/>
      <c r="I26" s="337" t="s">
        <v>8607</v>
      </c>
      <c r="J26" s="245" t="s">
        <v>11173</v>
      </c>
    </row>
    <row r="27" spans="3:10" ht="32.4" x14ac:dyDescent="0.2">
      <c r="C27" s="194" t="s">
        <v>11123</v>
      </c>
      <c r="D27" s="528"/>
      <c r="E27" s="542" t="s">
        <v>8725</v>
      </c>
      <c r="F27" s="543"/>
      <c r="G27" s="198" t="str">
        <f>IF(ISBLANK(H27), "必須", "入力済" &amp; CHAR(10) &amp; "（" &amp; LEN(SUBSTITUTE(H27, CHAR(10), "")) &amp; "文字）")</f>
        <v>必須</v>
      </c>
      <c r="H27" s="96"/>
      <c r="I27" s="341" t="s">
        <v>8760</v>
      </c>
      <c r="J27" s="245" t="s">
        <v>11171</v>
      </c>
    </row>
    <row r="28" spans="3:10" ht="49.5" customHeight="1" thickBot="1" x14ac:dyDescent="0.25">
      <c r="C28" s="332" t="s">
        <v>11124</v>
      </c>
      <c r="D28" s="527"/>
      <c r="E28" s="551" t="s">
        <v>11094</v>
      </c>
      <c r="F28" s="552"/>
      <c r="G28" s="203" t="str">
        <f t="shared" ref="G28:G45" si="1">IF(ISBLANK(H28),"必須","入力済")</f>
        <v>必須</v>
      </c>
      <c r="H28" s="64"/>
      <c r="I28" s="343" t="s">
        <v>8600</v>
      </c>
      <c r="J28" s="251" t="s">
        <v>11139</v>
      </c>
    </row>
    <row r="29" spans="3:10" ht="49.5" customHeight="1" x14ac:dyDescent="0.2">
      <c r="C29" s="194" t="s">
        <v>11125</v>
      </c>
      <c r="D29" s="474" t="s">
        <v>11095</v>
      </c>
      <c r="E29" s="470" t="s">
        <v>11116</v>
      </c>
      <c r="F29" s="471"/>
      <c r="G29" s="216" t="str">
        <f>IF(ISBLANK(H29),"必須","入力済")</f>
        <v>必須</v>
      </c>
      <c r="H29" s="60"/>
      <c r="I29" s="337" t="s">
        <v>8607</v>
      </c>
      <c r="J29" s="245" t="s">
        <v>11178</v>
      </c>
    </row>
    <row r="30" spans="3:10" ht="33.75" customHeight="1" x14ac:dyDescent="0.2">
      <c r="C30" s="194" t="s">
        <v>11126</v>
      </c>
      <c r="D30" s="475"/>
      <c r="E30" s="472" t="s">
        <v>11115</v>
      </c>
      <c r="F30" s="473"/>
      <c r="G30" s="198" t="str">
        <f>IF(ISBLANK(H30), "必須", "入力済" &amp; CHAR(10) &amp; "（" &amp; LEN(SUBSTITUTE(H30, CHAR(10), "")) &amp; "文字）")</f>
        <v>必須</v>
      </c>
      <c r="H30" s="96"/>
      <c r="I30" s="341" t="s">
        <v>8760</v>
      </c>
      <c r="J30" s="245" t="s">
        <v>11185</v>
      </c>
    </row>
    <row r="31" spans="3:10" ht="49.5" customHeight="1" x14ac:dyDescent="0.2">
      <c r="C31" s="194" t="s">
        <v>11146</v>
      </c>
      <c r="D31" s="475"/>
      <c r="E31" s="470" t="s">
        <v>11083</v>
      </c>
      <c r="F31" s="471"/>
      <c r="G31" s="216" t="str">
        <f>IF(ISBLANK(H31),"必須","入力済")</f>
        <v>必須</v>
      </c>
      <c r="H31" s="60"/>
      <c r="I31" s="337" t="s">
        <v>8607</v>
      </c>
      <c r="J31" s="245" t="s">
        <v>11172</v>
      </c>
    </row>
    <row r="32" spans="3:10" ht="33.75" customHeight="1" x14ac:dyDescent="0.2">
      <c r="C32" s="194" t="s">
        <v>11147</v>
      </c>
      <c r="D32" s="475"/>
      <c r="E32" s="472" t="s">
        <v>11084</v>
      </c>
      <c r="F32" s="473"/>
      <c r="G32" s="198" t="str">
        <f>IF(ISBLANK(H32), "必須", "入力済" &amp; CHAR(10) &amp; "（" &amp; LEN(SUBSTITUTE(H32, CHAR(10), "")) &amp; "文字）")</f>
        <v>必須</v>
      </c>
      <c r="H32" s="96"/>
      <c r="I32" s="341" t="s">
        <v>8760</v>
      </c>
      <c r="J32" s="245" t="s">
        <v>11174</v>
      </c>
    </row>
    <row r="33" spans="2:10" ht="49.5" customHeight="1" x14ac:dyDescent="0.2">
      <c r="C33" s="344" t="s">
        <v>11148</v>
      </c>
      <c r="D33" s="475"/>
      <c r="E33" s="481" t="s">
        <v>11145</v>
      </c>
      <c r="F33" s="482"/>
      <c r="G33" s="314" t="str">
        <f t="shared" ref="G33" si="2">IF(ISBLANK(H33),"必須","入力済")</f>
        <v>必須</v>
      </c>
      <c r="H33" s="308"/>
      <c r="I33" s="345" t="s">
        <v>8600</v>
      </c>
      <c r="J33" s="309" t="s">
        <v>11175</v>
      </c>
    </row>
    <row r="34" spans="2:10" ht="66" customHeight="1" x14ac:dyDescent="0.2">
      <c r="C34" s="194" t="s">
        <v>11127</v>
      </c>
      <c r="D34" s="475"/>
      <c r="E34" s="477" t="s">
        <v>11085</v>
      </c>
      <c r="F34" s="478"/>
      <c r="G34" s="306" t="str">
        <f>IF(ISBLANK(H34),"必須","入力済")</f>
        <v>必須</v>
      </c>
      <c r="H34" s="60"/>
      <c r="I34" s="337" t="s">
        <v>8607</v>
      </c>
      <c r="J34" s="245" t="s">
        <v>11179</v>
      </c>
    </row>
    <row r="35" spans="2:10" ht="33.75" customHeight="1" x14ac:dyDescent="0.2">
      <c r="C35" s="194" t="s">
        <v>11128</v>
      </c>
      <c r="D35" s="475"/>
      <c r="E35" s="472" t="s">
        <v>11086</v>
      </c>
      <c r="F35" s="473"/>
      <c r="G35" s="198" t="str">
        <f>IF(ISBLANK(H35), "必須", "入力済" &amp; CHAR(10) &amp; "（" &amp; LEN(SUBSTITUTE(H35, CHAR(10), "")) &amp; "文字）")</f>
        <v>必須</v>
      </c>
      <c r="H35" s="96"/>
      <c r="I35" s="341" t="s">
        <v>8760</v>
      </c>
      <c r="J35" s="245" t="s">
        <v>11176</v>
      </c>
    </row>
    <row r="36" spans="2:10" ht="49.5" customHeight="1" x14ac:dyDescent="0.2">
      <c r="C36" s="194" t="s">
        <v>11129</v>
      </c>
      <c r="D36" s="475"/>
      <c r="E36" s="477" t="s">
        <v>11089</v>
      </c>
      <c r="F36" s="478"/>
      <c r="G36" s="306" t="str">
        <f>IF(ISBLANK(H36),"必須","入力済")</f>
        <v>必須</v>
      </c>
      <c r="H36" s="60"/>
      <c r="I36" s="337" t="s">
        <v>8607</v>
      </c>
      <c r="J36" s="245" t="s">
        <v>11186</v>
      </c>
    </row>
    <row r="37" spans="2:10" ht="33.75" customHeight="1" thickBot="1" x14ac:dyDescent="0.25">
      <c r="C37" s="332" t="s">
        <v>11130</v>
      </c>
      <c r="D37" s="476"/>
      <c r="E37" s="479" t="s">
        <v>11090</v>
      </c>
      <c r="F37" s="480"/>
      <c r="G37" s="204" t="str">
        <f>IF(ISBLANK(H37), "必須", "入力済" &amp; CHAR(10) &amp; "（" &amp; LEN(SUBSTITUTE(H37, CHAR(10), "")) &amp; "文字）")</f>
        <v>必須</v>
      </c>
      <c r="H37" s="310"/>
      <c r="I37" s="346" t="s">
        <v>8760</v>
      </c>
      <c r="J37" s="254" t="s">
        <v>11177</v>
      </c>
    </row>
    <row r="38" spans="2:10" ht="33" customHeight="1" x14ac:dyDescent="0.2">
      <c r="C38" s="329" t="s">
        <v>11131</v>
      </c>
      <c r="D38" s="553" t="s">
        <v>8545</v>
      </c>
      <c r="E38" s="529" t="s">
        <v>8668</v>
      </c>
      <c r="F38" s="530"/>
      <c r="G38" s="305" t="str">
        <f t="shared" si="1"/>
        <v>必須</v>
      </c>
      <c r="H38" s="63"/>
      <c r="I38" s="347" t="s">
        <v>8600</v>
      </c>
      <c r="J38" s="244" t="s">
        <v>9038</v>
      </c>
    </row>
    <row r="39" spans="2:10" ht="48.6" x14ac:dyDescent="0.2">
      <c r="C39" s="194" t="s">
        <v>11132</v>
      </c>
      <c r="D39" s="554"/>
      <c r="E39" s="542" t="s">
        <v>11187</v>
      </c>
      <c r="F39" s="543"/>
      <c r="G39" s="198" t="str">
        <f t="shared" si="1"/>
        <v>必須</v>
      </c>
      <c r="H39" s="119"/>
      <c r="I39" s="348" t="s">
        <v>8760</v>
      </c>
      <c r="J39" s="252" t="s">
        <v>8741</v>
      </c>
    </row>
    <row r="40" spans="2:10" ht="32.4" x14ac:dyDescent="0.2">
      <c r="C40" s="194" t="s">
        <v>11133</v>
      </c>
      <c r="D40" s="554"/>
      <c r="E40" s="532" t="s">
        <v>8546</v>
      </c>
      <c r="F40" s="533"/>
      <c r="G40" s="198" t="str">
        <f t="shared" si="1"/>
        <v>必須</v>
      </c>
      <c r="H40" s="119"/>
      <c r="I40" s="348" t="s">
        <v>8758</v>
      </c>
      <c r="J40" s="252" t="s">
        <v>8532</v>
      </c>
    </row>
    <row r="41" spans="2:10" ht="33" thickBot="1" x14ac:dyDescent="0.25">
      <c r="C41" s="332" t="s">
        <v>11134</v>
      </c>
      <c r="D41" s="563"/>
      <c r="E41" s="502" t="s">
        <v>8508</v>
      </c>
      <c r="F41" s="504"/>
      <c r="G41" s="204" t="str">
        <f t="shared" si="1"/>
        <v>必須</v>
      </c>
      <c r="H41" s="97"/>
      <c r="I41" s="349" t="s">
        <v>8758</v>
      </c>
      <c r="J41" s="253" t="s">
        <v>8742</v>
      </c>
    </row>
    <row r="42" spans="2:10" ht="49.5" customHeight="1" x14ac:dyDescent="0.2">
      <c r="C42" s="329" t="s">
        <v>11135</v>
      </c>
      <c r="D42" s="526" t="s">
        <v>8547</v>
      </c>
      <c r="E42" s="529" t="s">
        <v>184</v>
      </c>
      <c r="F42" s="530"/>
      <c r="G42" s="205" t="str">
        <f t="shared" si="1"/>
        <v>必須</v>
      </c>
      <c r="H42" s="63"/>
      <c r="I42" s="340" t="s">
        <v>8600</v>
      </c>
      <c r="J42" s="244" t="s">
        <v>11074</v>
      </c>
    </row>
    <row r="43" spans="2:10" ht="49.2" thickBot="1" x14ac:dyDescent="0.25">
      <c r="C43" s="332" t="s">
        <v>11136</v>
      </c>
      <c r="D43" s="527"/>
      <c r="E43" s="546" t="s">
        <v>8726</v>
      </c>
      <c r="F43" s="547"/>
      <c r="G43" s="204" t="str">
        <f t="shared" si="1"/>
        <v>必須</v>
      </c>
      <c r="H43" s="120"/>
      <c r="I43" s="346" t="s">
        <v>8760</v>
      </c>
      <c r="J43" s="254" t="s">
        <v>11140</v>
      </c>
    </row>
    <row r="44" spans="2:10" ht="49.5" customHeight="1" thickBot="1" x14ac:dyDescent="0.25">
      <c r="C44" s="327" t="s">
        <v>11137</v>
      </c>
      <c r="D44" s="505" t="s">
        <v>8548</v>
      </c>
      <c r="E44" s="506"/>
      <c r="F44" s="507"/>
      <c r="G44" s="206" t="str">
        <f t="shared" si="1"/>
        <v>必須</v>
      </c>
      <c r="H44" s="70"/>
      <c r="I44" s="351" t="s">
        <v>8600</v>
      </c>
      <c r="J44" s="255" t="s">
        <v>8608</v>
      </c>
    </row>
    <row r="45" spans="2:10" ht="33" customHeight="1" x14ac:dyDescent="0.2">
      <c r="C45" s="335" t="s">
        <v>11138</v>
      </c>
      <c r="D45" s="558" t="s">
        <v>11141</v>
      </c>
      <c r="E45" s="559"/>
      <c r="F45" s="560"/>
      <c r="G45" s="207" t="str">
        <f t="shared" si="1"/>
        <v>必須</v>
      </c>
      <c r="H45" s="66"/>
      <c r="I45" s="352" t="s">
        <v>8758</v>
      </c>
      <c r="J45" s="256" t="s">
        <v>11183</v>
      </c>
    </row>
    <row r="46" spans="2:10" x14ac:dyDescent="0.2">
      <c r="I46" s="26"/>
      <c r="J46" s="27"/>
    </row>
    <row r="47" spans="2:10" ht="19.8" x14ac:dyDescent="0.2">
      <c r="B47" s="23" t="s">
        <v>8522</v>
      </c>
      <c r="C47" s="23"/>
      <c r="D47" s="23"/>
      <c r="E47" s="23"/>
      <c r="I47" s="26"/>
      <c r="J47" s="27"/>
    </row>
    <row r="48" spans="2:10" ht="20.399999999999999" thickBot="1" x14ac:dyDescent="0.25">
      <c r="C48" s="323" t="s">
        <v>193</v>
      </c>
      <c r="D48" s="483" t="s">
        <v>188</v>
      </c>
      <c r="E48" s="484"/>
      <c r="F48" s="485"/>
      <c r="G48" s="323" t="s">
        <v>8542</v>
      </c>
      <c r="H48" s="324" t="s">
        <v>189</v>
      </c>
      <c r="I48" s="323" t="s">
        <v>8598</v>
      </c>
      <c r="J48" s="193" t="s">
        <v>8602</v>
      </c>
    </row>
    <row r="49" spans="2:10" ht="32.4" x14ac:dyDescent="0.2">
      <c r="C49" s="329" t="s">
        <v>8035</v>
      </c>
      <c r="D49" s="548" t="s">
        <v>8549</v>
      </c>
      <c r="E49" s="529" t="s">
        <v>185</v>
      </c>
      <c r="F49" s="530"/>
      <c r="G49" s="197" t="str">
        <f>IF(ISBLANK(H49), IF(H50="国外", "該当の場合は必須", "必須"), "入力済")</f>
        <v>必須</v>
      </c>
      <c r="H49" s="121"/>
      <c r="I49" s="334" t="s">
        <v>8758</v>
      </c>
      <c r="J49" s="247" t="s">
        <v>8991</v>
      </c>
    </row>
    <row r="50" spans="2:10" ht="33" customHeight="1" x14ac:dyDescent="0.2">
      <c r="C50" s="194" t="s">
        <v>8036</v>
      </c>
      <c r="D50" s="549"/>
      <c r="E50" s="508" t="s">
        <v>187</v>
      </c>
      <c r="F50" s="509"/>
      <c r="G50" s="201" t="str">
        <f>IF(ISBLANK(H50),"必須","入力済")</f>
        <v>必須</v>
      </c>
      <c r="H50" s="56"/>
      <c r="I50" s="336" t="s">
        <v>8600</v>
      </c>
      <c r="J50" s="248" t="s">
        <v>8603</v>
      </c>
    </row>
    <row r="51" spans="2:10" ht="33" customHeight="1" x14ac:dyDescent="0.2">
      <c r="C51" s="194" t="s">
        <v>8037</v>
      </c>
      <c r="D51" s="549"/>
      <c r="E51" s="508" t="s">
        <v>186</v>
      </c>
      <c r="F51" s="509"/>
      <c r="G51" s="200" t="str">
        <f>IF(ISBLANK(H51),"必須","入力済")</f>
        <v>必須</v>
      </c>
      <c r="H51" s="56"/>
      <c r="I51" s="336" t="s">
        <v>8600</v>
      </c>
      <c r="J51" s="248" t="s">
        <v>8604</v>
      </c>
    </row>
    <row r="52" spans="2:10" ht="32.4" x14ac:dyDescent="0.2">
      <c r="C52" s="194" t="s">
        <v>8038</v>
      </c>
      <c r="D52" s="549"/>
      <c r="E52" s="508" t="s">
        <v>8727</v>
      </c>
      <c r="F52" s="509"/>
      <c r="G52" s="201" t="str">
        <f>IF(ISBLANK(H52),"必須","入力済")</f>
        <v>必須</v>
      </c>
      <c r="H52" s="118"/>
      <c r="I52" s="338" t="s">
        <v>8760</v>
      </c>
      <c r="J52" s="257" t="s">
        <v>8729</v>
      </c>
    </row>
    <row r="53" spans="2:10" ht="33" thickBot="1" x14ac:dyDescent="0.25">
      <c r="C53" s="332" t="s">
        <v>8039</v>
      </c>
      <c r="D53" s="550"/>
      <c r="E53" s="502" t="s">
        <v>8728</v>
      </c>
      <c r="F53" s="504"/>
      <c r="G53" s="208" t="str">
        <f>IF(ISBLANK(H53),"該当の場合は必須","入力済")</f>
        <v>該当の場合は必須</v>
      </c>
      <c r="H53" s="122"/>
      <c r="I53" s="339" t="s">
        <v>8760</v>
      </c>
      <c r="J53" s="249" t="s">
        <v>8993</v>
      </c>
    </row>
    <row r="54" spans="2:10" ht="33" customHeight="1" x14ac:dyDescent="0.2">
      <c r="C54" s="329" t="s">
        <v>8523</v>
      </c>
      <c r="D54" s="555" t="s">
        <v>8550</v>
      </c>
      <c r="E54" s="529" t="s">
        <v>8544</v>
      </c>
      <c r="F54" s="530"/>
      <c r="G54" s="197" t="str">
        <f>IF(ISBLANK(H54),"必須","入力済")</f>
        <v>必須</v>
      </c>
      <c r="H54" s="63"/>
      <c r="I54" s="340" t="s">
        <v>8600</v>
      </c>
      <c r="J54" s="250" t="s">
        <v>9055</v>
      </c>
    </row>
    <row r="55" spans="2:10" ht="48.6" x14ac:dyDescent="0.2">
      <c r="C55" s="194" t="s">
        <v>8524</v>
      </c>
      <c r="D55" s="556"/>
      <c r="E55" s="508" t="str">
        <f>IF(H54="", "氏名（法人の場合は法人名）", IF(H54="個人", "氏名", "法人名"))</f>
        <v>氏名（法人の場合は法人名）</v>
      </c>
      <c r="F55" s="509"/>
      <c r="G55" s="201" t="str">
        <f>IF(ISBLANK(H55),"必須","入力済")</f>
        <v>必須</v>
      </c>
      <c r="H55" s="118"/>
      <c r="I55" s="342" t="s">
        <v>8760</v>
      </c>
      <c r="J55" s="248" t="s">
        <v>9036</v>
      </c>
    </row>
    <row r="56" spans="2:10" ht="49.2" thickBot="1" x14ac:dyDescent="0.25">
      <c r="C56" s="332" t="s">
        <v>8525</v>
      </c>
      <c r="D56" s="557"/>
      <c r="E56" s="500" t="s">
        <v>9037</v>
      </c>
      <c r="F56" s="501"/>
      <c r="G56" s="204" t="str">
        <f>IF(ISBLANK(H56),"必須","入力済")</f>
        <v>必須</v>
      </c>
      <c r="H56" s="120"/>
      <c r="I56" s="346" t="s">
        <v>8760</v>
      </c>
      <c r="J56" s="254" t="s">
        <v>8740</v>
      </c>
    </row>
    <row r="57" spans="2:10" ht="49.5" customHeight="1" thickBot="1" x14ac:dyDescent="0.25">
      <c r="C57" s="327" t="s">
        <v>8526</v>
      </c>
      <c r="D57" s="505" t="s">
        <v>8551</v>
      </c>
      <c r="E57" s="506"/>
      <c r="F57" s="507"/>
      <c r="G57" s="206" t="str">
        <f>IF(ISBLANK(H57),"必須","入力済")</f>
        <v>必須</v>
      </c>
      <c r="H57" s="70"/>
      <c r="I57" s="351" t="s">
        <v>8600</v>
      </c>
      <c r="J57" s="255" t="s">
        <v>8609</v>
      </c>
    </row>
    <row r="58" spans="2:10" ht="33" customHeight="1" thickBot="1" x14ac:dyDescent="0.25">
      <c r="C58" s="327" t="s">
        <v>8527</v>
      </c>
      <c r="D58" s="489" t="s">
        <v>9042</v>
      </c>
      <c r="E58" s="490"/>
      <c r="F58" s="491"/>
      <c r="G58" s="209" t="str">
        <f>IF(ISBLANK(H58),"必須","入力済")</f>
        <v>必須</v>
      </c>
      <c r="H58" s="67"/>
      <c r="I58" s="354" t="s">
        <v>8758</v>
      </c>
      <c r="J58" s="258" t="s">
        <v>9005</v>
      </c>
    </row>
    <row r="59" spans="2:10" x14ac:dyDescent="0.2"/>
    <row r="60" spans="2:10" ht="22.2" x14ac:dyDescent="0.2">
      <c r="B60" s="28" t="s">
        <v>8465</v>
      </c>
      <c r="C60" s="23"/>
      <c r="D60" s="23"/>
      <c r="E60" s="23"/>
      <c r="I60" s="26"/>
      <c r="J60" s="27"/>
    </row>
    <row r="61" spans="2:10" ht="19.8" x14ac:dyDescent="0.2">
      <c r="B61" s="23" t="s">
        <v>8533</v>
      </c>
      <c r="C61" s="24"/>
      <c r="D61" s="24"/>
      <c r="E61" s="24"/>
      <c r="I61" s="26"/>
      <c r="J61" s="27"/>
    </row>
    <row r="62" spans="2:10" ht="20.399999999999999" thickBot="1" x14ac:dyDescent="0.25">
      <c r="C62" s="323" t="s">
        <v>193</v>
      </c>
      <c r="D62" s="483" t="s">
        <v>188</v>
      </c>
      <c r="E62" s="484"/>
      <c r="F62" s="485"/>
      <c r="G62" s="323" t="s">
        <v>8542</v>
      </c>
      <c r="H62" s="324" t="s">
        <v>189</v>
      </c>
      <c r="I62" s="323" t="s">
        <v>8598</v>
      </c>
      <c r="J62" s="193" t="s">
        <v>8602</v>
      </c>
    </row>
    <row r="63" spans="2:10" ht="53.55" customHeight="1" x14ac:dyDescent="0.2">
      <c r="C63" s="329" t="s">
        <v>8035</v>
      </c>
      <c r="D63" s="519" t="s">
        <v>8030</v>
      </c>
      <c r="E63" s="520"/>
      <c r="F63" s="521"/>
      <c r="G63" s="197" t="str">
        <f>IF(ISBLANK(H63),"必須","入力済")</f>
        <v>必須</v>
      </c>
      <c r="H63" s="63"/>
      <c r="I63" s="330" t="s">
        <v>8600</v>
      </c>
      <c r="J63" s="259" t="s">
        <v>8610</v>
      </c>
    </row>
    <row r="64" spans="2:10" ht="33" customHeight="1" thickBot="1" x14ac:dyDescent="0.25">
      <c r="C64" s="332" t="s">
        <v>8036</v>
      </c>
      <c r="D64" s="325"/>
      <c r="E64" s="522" t="s">
        <v>8520</v>
      </c>
      <c r="F64" s="523"/>
      <c r="G64" s="210" t="str">
        <f>IF(ISBLANK(H64),"必須","入力済")</f>
        <v>必須</v>
      </c>
      <c r="H64" s="89"/>
      <c r="I64" s="355" t="s">
        <v>8904</v>
      </c>
      <c r="J64" s="260" t="s">
        <v>8994</v>
      </c>
    </row>
    <row r="65" spans="1:11" ht="49.5" customHeight="1" thickBot="1" x14ac:dyDescent="0.25">
      <c r="C65" s="327" t="s">
        <v>8037</v>
      </c>
      <c r="D65" s="505" t="s">
        <v>9026</v>
      </c>
      <c r="E65" s="506"/>
      <c r="F65" s="507"/>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24" t="s">
        <v>8995</v>
      </c>
      <c r="C67" s="524"/>
      <c r="D67" s="524"/>
      <c r="E67" s="524"/>
      <c r="F67" s="524"/>
      <c r="G67" s="524"/>
      <c r="H67" s="524"/>
      <c r="I67" s="524"/>
      <c r="J67" s="524"/>
      <c r="K67" s="524"/>
    </row>
    <row r="68" spans="1:11" s="195" customFormat="1" ht="18" customHeight="1" x14ac:dyDescent="0.2">
      <c r="B68" s="359"/>
      <c r="C68" s="525" t="s">
        <v>8552</v>
      </c>
      <c r="D68" s="525"/>
      <c r="E68" s="525"/>
      <c r="F68" s="525"/>
      <c r="G68" s="525"/>
      <c r="H68" s="525"/>
      <c r="I68" s="525"/>
      <c r="J68" s="525"/>
      <c r="K68" s="525"/>
    </row>
    <row r="69" spans="1:11" s="195" customFormat="1" ht="18" customHeight="1" x14ac:dyDescent="0.2">
      <c r="B69" s="359"/>
      <c r="C69" s="525" t="s">
        <v>8622</v>
      </c>
      <c r="D69" s="525"/>
      <c r="E69" s="525"/>
      <c r="F69" s="525"/>
      <c r="G69" s="525"/>
      <c r="H69" s="525"/>
      <c r="I69" s="525"/>
      <c r="J69" s="525"/>
      <c r="K69" s="525"/>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25" t="s">
        <v>8553</v>
      </c>
      <c r="D71" s="525"/>
      <c r="E71" s="525"/>
      <c r="F71" s="525"/>
      <c r="G71" s="525"/>
      <c r="H71" s="525"/>
      <c r="I71" s="525"/>
      <c r="J71" s="525"/>
      <c r="K71" s="525"/>
    </row>
    <row r="72" spans="1:11" s="195" customFormat="1" ht="18" customHeight="1" x14ac:dyDescent="0.2">
      <c r="B72" s="359"/>
      <c r="C72" s="359"/>
      <c r="D72" s="359"/>
      <c r="E72" s="359"/>
      <c r="F72" s="359"/>
      <c r="G72" s="359"/>
      <c r="H72" s="359"/>
      <c r="I72" s="359"/>
      <c r="J72" s="359"/>
      <c r="K72" s="359"/>
    </row>
    <row r="73" spans="1:11" s="195" customFormat="1" ht="16.05" customHeight="1" thickBot="1" x14ac:dyDescent="0.25">
      <c r="B73" s="359"/>
      <c r="C73" s="323" t="s">
        <v>193</v>
      </c>
      <c r="D73" s="483" t="s">
        <v>188</v>
      </c>
      <c r="E73" s="484"/>
      <c r="F73" s="485"/>
      <c r="G73" s="323" t="s">
        <v>8542</v>
      </c>
      <c r="H73" s="324" t="s">
        <v>189</v>
      </c>
      <c r="I73" s="323" t="s">
        <v>8598</v>
      </c>
      <c r="J73" s="193" t="s">
        <v>8602</v>
      </c>
    </row>
    <row r="74" spans="1:11" s="195" customFormat="1" ht="36.6" customHeight="1" thickBot="1" x14ac:dyDescent="0.25">
      <c r="B74" s="360"/>
      <c r="C74" s="361" t="s">
        <v>8731</v>
      </c>
      <c r="D74" s="506" t="s">
        <v>8730</v>
      </c>
      <c r="E74" s="506"/>
      <c r="F74" s="507"/>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x14ac:dyDescent="0.25">
      <c r="C77" s="323" t="s">
        <v>193</v>
      </c>
      <c r="D77" s="483" t="s">
        <v>188</v>
      </c>
      <c r="E77" s="484"/>
      <c r="F77" s="485"/>
      <c r="G77" s="323" t="s">
        <v>8542</v>
      </c>
      <c r="H77" s="324" t="s">
        <v>189</v>
      </c>
      <c r="I77" s="323" t="s">
        <v>8598</v>
      </c>
      <c r="J77" s="193" t="s">
        <v>8602</v>
      </c>
    </row>
    <row r="78" spans="1:11" ht="33" customHeight="1" x14ac:dyDescent="0.2">
      <c r="C78" s="329" t="s">
        <v>8035</v>
      </c>
      <c r="D78" s="526" t="s">
        <v>8554</v>
      </c>
      <c r="E78" s="529" t="s">
        <v>187</v>
      </c>
      <c r="F78" s="530"/>
      <c r="G78" s="197" t="s">
        <v>11078</v>
      </c>
      <c r="H78" s="366" t="str">
        <f>IFERROR(VLOOKUP(A79,参照A!ET5:EU71,2,FALSE), "")</f>
        <v>佐賀県</v>
      </c>
      <c r="I78" s="367" t="s">
        <v>8613</v>
      </c>
      <c r="J78" s="244" t="s">
        <v>8611</v>
      </c>
    </row>
    <row r="79" spans="1:11" ht="33" customHeight="1" x14ac:dyDescent="0.2">
      <c r="A79" s="368" t="str">
        <f>行政用!H18</f>
        <v>佐賀県_41</v>
      </c>
      <c r="C79" s="194" t="s">
        <v>8036</v>
      </c>
      <c r="D79" s="528"/>
      <c r="E79" s="508" t="s">
        <v>186</v>
      </c>
      <c r="F79" s="509"/>
      <c r="G79" s="201" t="str">
        <f>IF(ISBLANK(H79),"必須","入力済")</f>
        <v>必須</v>
      </c>
      <c r="H79" s="56"/>
      <c r="I79" s="336" t="s">
        <v>8600</v>
      </c>
      <c r="J79" s="248" t="s">
        <v>8612</v>
      </c>
    </row>
    <row r="80" spans="1:11" ht="32.4" x14ac:dyDescent="0.2">
      <c r="C80" s="194" t="s">
        <v>8037</v>
      </c>
      <c r="D80" s="528"/>
      <c r="E80" s="531"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528"/>
      <c r="E81" s="528"/>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528"/>
      <c r="E82" s="531"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2" t="s">
        <v>8523</v>
      </c>
      <c r="D83" s="527"/>
      <c r="E83" s="527"/>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26" t="s">
        <v>8559</v>
      </c>
      <c r="E84" s="529" t="s">
        <v>8560</v>
      </c>
      <c r="F84" s="530"/>
      <c r="G84" s="197" t="str">
        <f>IF(ISBLANK(H84),"必須","入力済")</f>
        <v>必須</v>
      </c>
      <c r="H84" s="63"/>
      <c r="I84" s="340" t="s">
        <v>8600</v>
      </c>
      <c r="J84" s="264" t="s">
        <v>9048</v>
      </c>
    </row>
    <row r="85" spans="2:10" ht="33" customHeight="1" thickBot="1" x14ac:dyDescent="0.25">
      <c r="C85" s="332" t="s">
        <v>8525</v>
      </c>
      <c r="D85" s="527"/>
      <c r="E85" s="502" t="s">
        <v>8561</v>
      </c>
      <c r="F85" s="504"/>
      <c r="G85" s="199" t="str">
        <f>IF(ISBLANK(H85),"必須","入力済")</f>
        <v>必須</v>
      </c>
      <c r="H85" s="62"/>
      <c r="I85" s="374" t="s">
        <v>8600</v>
      </c>
      <c r="J85" s="246" t="s">
        <v>9049</v>
      </c>
    </row>
    <row r="86" spans="2:10" ht="33" customHeight="1" thickBot="1" x14ac:dyDescent="0.25">
      <c r="C86" s="327" t="s">
        <v>8526</v>
      </c>
      <c r="D86" s="489" t="s">
        <v>8732</v>
      </c>
      <c r="E86" s="490"/>
      <c r="F86" s="491"/>
      <c r="G86" s="209" t="str">
        <f>IF(ISBLANK(H86), "必須",  "入力済")</f>
        <v>必須</v>
      </c>
      <c r="H86" s="67"/>
      <c r="I86" s="375" t="s">
        <v>8758</v>
      </c>
      <c r="J86" s="258" t="s">
        <v>8743</v>
      </c>
    </row>
    <row r="87" spans="2:10" ht="33" customHeight="1" thickBot="1" x14ac:dyDescent="0.25">
      <c r="C87" s="327" t="s">
        <v>8527</v>
      </c>
      <c r="D87" s="505" t="s">
        <v>8462</v>
      </c>
      <c r="E87" s="506"/>
      <c r="F87" s="507"/>
      <c r="G87" s="214" t="str">
        <f>IF(ISBLANK(H87),"可能な限り","入力済")</f>
        <v>可能な限り</v>
      </c>
      <c r="H87" s="69"/>
      <c r="I87" s="377" t="s">
        <v>8758</v>
      </c>
      <c r="J87" s="255" t="s">
        <v>8744</v>
      </c>
    </row>
    <row r="88" spans="2:10" ht="66" customHeight="1" thickBot="1" x14ac:dyDescent="0.25">
      <c r="C88" s="327" t="s">
        <v>8528</v>
      </c>
      <c r="D88" s="505" t="s">
        <v>8589</v>
      </c>
      <c r="E88" s="506"/>
      <c r="F88" s="507"/>
      <c r="G88" s="206" t="str">
        <f>IF(ISBLANK(H88),"必須","入力済")</f>
        <v>必須</v>
      </c>
      <c r="H88" s="70"/>
      <c r="I88" s="378" t="s">
        <v>8600</v>
      </c>
      <c r="J88" s="255" t="s">
        <v>9066</v>
      </c>
    </row>
    <row r="89" spans="2:10" ht="33" thickBot="1" x14ac:dyDescent="0.25">
      <c r="C89" s="327" t="s">
        <v>8529</v>
      </c>
      <c r="D89" s="505" t="s">
        <v>8463</v>
      </c>
      <c r="E89" s="506"/>
      <c r="F89" s="507"/>
      <c r="G89" s="200" t="str">
        <f>IF(ISBLANK(H89),"該当の場合は必須","入力済")</f>
        <v>該当の場合は必須</v>
      </c>
      <c r="H89" s="99"/>
      <c r="I89" s="379" t="s">
        <v>8760</v>
      </c>
      <c r="J89" s="255" t="s">
        <v>8745</v>
      </c>
    </row>
    <row r="90" spans="2:10" ht="33" customHeight="1" thickBot="1" x14ac:dyDescent="0.25">
      <c r="C90" s="327" t="s">
        <v>8530</v>
      </c>
      <c r="D90" s="505" t="s">
        <v>8060</v>
      </c>
      <c r="E90" s="506"/>
      <c r="F90" s="507"/>
      <c r="G90" s="214" t="str">
        <f>IF(ISBLANK(H90),"可能な限り","入力済")</f>
        <v>可能な限り</v>
      </c>
      <c r="H90" s="72"/>
      <c r="I90" s="380" t="s">
        <v>8758</v>
      </c>
      <c r="J90" s="255" t="s">
        <v>9050</v>
      </c>
    </row>
    <row r="91" spans="2:10" ht="33" customHeight="1" thickBot="1" x14ac:dyDescent="0.25">
      <c r="C91" s="327" t="s">
        <v>8531</v>
      </c>
      <c r="D91" s="489" t="s">
        <v>8464</v>
      </c>
      <c r="E91" s="490"/>
      <c r="F91" s="491"/>
      <c r="G91" s="215" t="str">
        <f>IF(ISBLANK(H91),"可能な限り","入力済")</f>
        <v>可能な限り</v>
      </c>
      <c r="H91" s="77"/>
      <c r="I91" s="375" t="s">
        <v>8758</v>
      </c>
      <c r="J91" s="258" t="s">
        <v>8746</v>
      </c>
    </row>
    <row r="92" spans="2:10" x14ac:dyDescent="0.2">
      <c r="F92" s="381"/>
      <c r="G92" s="381"/>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3" t="s">
        <v>193</v>
      </c>
      <c r="D94" s="483" t="s">
        <v>188</v>
      </c>
      <c r="E94" s="484"/>
      <c r="F94" s="485"/>
      <c r="G94" s="323" t="s">
        <v>8542</v>
      </c>
      <c r="H94" s="324" t="s">
        <v>189</v>
      </c>
      <c r="I94" s="323" t="s">
        <v>8598</v>
      </c>
      <c r="J94" s="193" t="s">
        <v>8602</v>
      </c>
    </row>
    <row r="95" spans="2:10" ht="33" customHeight="1" thickBot="1" x14ac:dyDescent="0.25">
      <c r="C95" s="332" t="s">
        <v>8035</v>
      </c>
      <c r="D95" s="502" t="s">
        <v>8717</v>
      </c>
      <c r="E95" s="503"/>
      <c r="F95" s="504"/>
      <c r="G95" s="199" t="str">
        <f>IF(ISBLANK(H95),"必須","入力済")</f>
        <v>必須</v>
      </c>
      <c r="H95" s="62"/>
      <c r="I95" s="353" t="s">
        <v>8600</v>
      </c>
      <c r="J95" s="246" t="s">
        <v>9000</v>
      </c>
    </row>
    <row r="96" spans="2:10" ht="32.4" x14ac:dyDescent="0.2">
      <c r="C96" s="194" t="s">
        <v>8036</v>
      </c>
      <c r="D96" s="516" t="s">
        <v>8554</v>
      </c>
      <c r="E96" s="516"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518"/>
      <c r="E97" s="518"/>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518"/>
      <c r="E98" s="516"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2" t="s">
        <v>8039</v>
      </c>
      <c r="D99" s="517"/>
      <c r="E99" s="517"/>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564" t="s">
        <v>8559</v>
      </c>
      <c r="E100" s="514" t="s">
        <v>8560</v>
      </c>
      <c r="F100" s="515"/>
      <c r="G100" s="205" t="str">
        <f>IF(ISBLANK(H100),"必須","入力済")</f>
        <v>必須</v>
      </c>
      <c r="H100" s="78"/>
      <c r="I100" s="388" t="s">
        <v>8600</v>
      </c>
      <c r="J100" s="267" t="s">
        <v>9048</v>
      </c>
    </row>
    <row r="101" spans="2:10" ht="33" customHeight="1" thickBot="1" x14ac:dyDescent="0.25">
      <c r="C101" s="332" t="s">
        <v>8524</v>
      </c>
      <c r="D101" s="517"/>
      <c r="E101" s="500" t="s">
        <v>8561</v>
      </c>
      <c r="F101" s="501"/>
      <c r="G101" s="219" t="str">
        <f>IF(ISBLANK(H101),"必須","入力済")</f>
        <v>必須</v>
      </c>
      <c r="H101" s="65"/>
      <c r="I101" s="389" t="s">
        <v>8600</v>
      </c>
      <c r="J101" s="254" t="s">
        <v>9049</v>
      </c>
    </row>
    <row r="102" spans="2:10" ht="33" customHeight="1" thickBot="1" x14ac:dyDescent="0.25">
      <c r="C102" s="327" t="s">
        <v>8525</v>
      </c>
      <c r="D102" s="566" t="s">
        <v>8732</v>
      </c>
      <c r="E102" s="567"/>
      <c r="F102" s="568"/>
      <c r="G102" s="220" t="str">
        <f>IF(ISBLANK(H102), "必須",  "入力済")</f>
        <v>必須</v>
      </c>
      <c r="H102" s="67"/>
      <c r="I102" s="390" t="s">
        <v>8758</v>
      </c>
      <c r="J102" s="268" t="s">
        <v>8743</v>
      </c>
    </row>
    <row r="103" spans="2:10" ht="33" customHeight="1" thickBot="1" x14ac:dyDescent="0.25">
      <c r="C103" s="327" t="s">
        <v>8526</v>
      </c>
      <c r="D103" s="489" t="s">
        <v>8462</v>
      </c>
      <c r="E103" s="490"/>
      <c r="F103" s="491"/>
      <c r="G103" s="221" t="str">
        <f>IF(ISBLANK(H103),"可能な限り","入力済")</f>
        <v>可能な限り</v>
      </c>
      <c r="H103" s="79"/>
      <c r="I103" s="392" t="s">
        <v>8758</v>
      </c>
      <c r="J103" s="258" t="s">
        <v>8747</v>
      </c>
    </row>
    <row r="104" spans="2:10" ht="66" customHeight="1" thickBot="1" x14ac:dyDescent="0.25">
      <c r="C104" s="327" t="s">
        <v>8527</v>
      </c>
      <c r="D104" s="489" t="s">
        <v>8589</v>
      </c>
      <c r="E104" s="490"/>
      <c r="F104" s="491"/>
      <c r="G104" s="222" t="str">
        <f>IF(ISBLANK(H104),"必須","入力済")</f>
        <v>必須</v>
      </c>
      <c r="H104" s="71"/>
      <c r="I104" s="393" t="s">
        <v>8600</v>
      </c>
      <c r="J104" s="258" t="s">
        <v>9066</v>
      </c>
    </row>
    <row r="105" spans="2:10" ht="33" thickBot="1" x14ac:dyDescent="0.25">
      <c r="C105" s="327" t="s">
        <v>8528</v>
      </c>
      <c r="D105" s="489" t="s">
        <v>8463</v>
      </c>
      <c r="E105" s="490"/>
      <c r="F105" s="491"/>
      <c r="G105" s="215" t="str">
        <f>IF(ISBLANK(H105),"該当の場合は必須","入力済")</f>
        <v>該当の場合は必須</v>
      </c>
      <c r="H105" s="74"/>
      <c r="I105" s="375" t="s">
        <v>8760</v>
      </c>
      <c r="J105" s="258" t="s">
        <v>8745</v>
      </c>
    </row>
    <row r="106" spans="2:10" ht="33" customHeight="1" thickBot="1" x14ac:dyDescent="0.25">
      <c r="C106" s="327" t="s">
        <v>8529</v>
      </c>
      <c r="D106" s="489" t="s">
        <v>8060</v>
      </c>
      <c r="E106" s="490"/>
      <c r="F106" s="491"/>
      <c r="G106" s="221" t="str">
        <f>IF(ISBLANK(H106),"可能な限り","入力済")</f>
        <v>可能な限り</v>
      </c>
      <c r="H106" s="77"/>
      <c r="I106" s="394" t="s">
        <v>8758</v>
      </c>
      <c r="J106" s="258" t="s">
        <v>9051</v>
      </c>
    </row>
    <row r="107" spans="2:10" ht="33" customHeight="1" thickBot="1" x14ac:dyDescent="0.25">
      <c r="C107" s="327" t="s">
        <v>8530</v>
      </c>
      <c r="D107" s="489" t="s">
        <v>8464</v>
      </c>
      <c r="E107" s="490"/>
      <c r="F107" s="491"/>
      <c r="G107" s="215" t="str">
        <f>IF(ISBLANK(H107),"可能な限り","入力済")</f>
        <v>可能な限り</v>
      </c>
      <c r="H107" s="77"/>
      <c r="I107" s="375" t="s">
        <v>8758</v>
      </c>
      <c r="J107" s="258" t="s">
        <v>8746</v>
      </c>
    </row>
    <row r="108" spans="2:10" x14ac:dyDescent="0.2">
      <c r="F108" s="381"/>
      <c r="G108" s="381"/>
      <c r="H108" s="358"/>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3" t="s">
        <v>193</v>
      </c>
      <c r="D110" s="483" t="s">
        <v>188</v>
      </c>
      <c r="E110" s="484"/>
      <c r="F110" s="485"/>
      <c r="G110" s="323" t="s">
        <v>8542</v>
      </c>
      <c r="H110" s="324" t="s">
        <v>189</v>
      </c>
      <c r="I110" s="323" t="s">
        <v>8598</v>
      </c>
      <c r="J110" s="193" t="s">
        <v>8602</v>
      </c>
    </row>
    <row r="111" spans="2:10" ht="33" customHeight="1" thickBot="1" x14ac:dyDescent="0.25">
      <c r="C111" s="332" t="s">
        <v>8035</v>
      </c>
      <c r="D111" s="500" t="s">
        <v>8718</v>
      </c>
      <c r="E111" s="565"/>
      <c r="F111" s="501"/>
      <c r="G111" s="223" t="str">
        <f>IF(ISBLANK(H111),"必須","入力済")</f>
        <v>必須</v>
      </c>
      <c r="H111" s="65"/>
      <c r="I111" s="386" t="s">
        <v>8600</v>
      </c>
      <c r="J111" s="254" t="s">
        <v>9001</v>
      </c>
    </row>
    <row r="112" spans="2:10" ht="32.4" x14ac:dyDescent="0.2">
      <c r="C112" s="194" t="s">
        <v>8036</v>
      </c>
      <c r="D112" s="516" t="s">
        <v>8554</v>
      </c>
      <c r="E112" s="516"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518"/>
      <c r="E113" s="518"/>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518"/>
      <c r="E114" s="516"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2" t="s">
        <v>8039</v>
      </c>
      <c r="D115" s="517"/>
      <c r="E115" s="517"/>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564" t="s">
        <v>8559</v>
      </c>
      <c r="E116" s="514" t="s">
        <v>8560</v>
      </c>
      <c r="F116" s="515"/>
      <c r="G116" s="205" t="str">
        <f>IF(ISBLANK(H116),"必須","入力済")</f>
        <v>必須</v>
      </c>
      <c r="H116" s="78"/>
      <c r="I116" s="388" t="s">
        <v>8600</v>
      </c>
      <c r="J116" s="267" t="s">
        <v>9048</v>
      </c>
    </row>
    <row r="117" spans="2:10" ht="33" customHeight="1" thickBot="1" x14ac:dyDescent="0.25">
      <c r="C117" s="332" t="s">
        <v>8524</v>
      </c>
      <c r="D117" s="517"/>
      <c r="E117" s="500" t="s">
        <v>8561</v>
      </c>
      <c r="F117" s="501"/>
      <c r="G117" s="219" t="str">
        <f>IF(ISBLANK(H117),"必須","入力済")</f>
        <v>必須</v>
      </c>
      <c r="H117" s="65"/>
      <c r="I117" s="389" t="s">
        <v>8600</v>
      </c>
      <c r="J117" s="254" t="s">
        <v>9049</v>
      </c>
    </row>
    <row r="118" spans="2:10" ht="33" customHeight="1" thickBot="1" x14ac:dyDescent="0.25">
      <c r="C118" s="327" t="s">
        <v>8525</v>
      </c>
      <c r="D118" s="489" t="s">
        <v>8732</v>
      </c>
      <c r="E118" s="490"/>
      <c r="F118" s="491"/>
      <c r="G118" s="209" t="str">
        <f>IF(ISBLANK(H118), "必須",  "入力済")</f>
        <v>必須</v>
      </c>
      <c r="H118" s="67"/>
      <c r="I118" s="375" t="s">
        <v>8758</v>
      </c>
      <c r="J118" s="258" t="s">
        <v>8743</v>
      </c>
    </row>
    <row r="119" spans="2:10" ht="33" customHeight="1" thickBot="1" x14ac:dyDescent="0.25">
      <c r="C119" s="327" t="s">
        <v>8526</v>
      </c>
      <c r="D119" s="489" t="s">
        <v>8462</v>
      </c>
      <c r="E119" s="490"/>
      <c r="F119" s="491"/>
      <c r="G119" s="221" t="str">
        <f>IF(ISBLANK(H119),"可能な限り","入力済")</f>
        <v>可能な限り</v>
      </c>
      <c r="H119" s="79"/>
      <c r="I119" s="392" t="s">
        <v>8758</v>
      </c>
      <c r="J119" s="258" t="s">
        <v>8747</v>
      </c>
    </row>
    <row r="120" spans="2:10" ht="66" customHeight="1" thickBot="1" x14ac:dyDescent="0.25">
      <c r="C120" s="327" t="s">
        <v>8527</v>
      </c>
      <c r="D120" s="489" t="s">
        <v>8589</v>
      </c>
      <c r="E120" s="490"/>
      <c r="F120" s="491"/>
      <c r="G120" s="222" t="str">
        <f>IF(ISBLANK(H120),"必須","入力済")</f>
        <v>必須</v>
      </c>
      <c r="H120" s="71"/>
      <c r="I120" s="393" t="s">
        <v>8600</v>
      </c>
      <c r="J120" s="258" t="s">
        <v>9066</v>
      </c>
    </row>
    <row r="121" spans="2:10" ht="33" thickBot="1" x14ac:dyDescent="0.25">
      <c r="C121" s="327" t="s">
        <v>8528</v>
      </c>
      <c r="D121" s="489" t="s">
        <v>8463</v>
      </c>
      <c r="E121" s="490"/>
      <c r="F121" s="491"/>
      <c r="G121" s="215" t="str">
        <f>IF(ISBLANK(H121),"該当の場合は必須","入力済")</f>
        <v>該当の場合は必須</v>
      </c>
      <c r="H121" s="74"/>
      <c r="I121" s="375" t="s">
        <v>8760</v>
      </c>
      <c r="J121" s="258" t="s">
        <v>8745</v>
      </c>
    </row>
    <row r="122" spans="2:10" ht="33" customHeight="1" thickBot="1" x14ac:dyDescent="0.25">
      <c r="C122" s="327" t="s">
        <v>8529</v>
      </c>
      <c r="D122" s="489" t="s">
        <v>8060</v>
      </c>
      <c r="E122" s="490"/>
      <c r="F122" s="491"/>
      <c r="G122" s="221" t="str">
        <f>IF(ISBLANK(H122),"可能な限り","入力済")</f>
        <v>可能な限り</v>
      </c>
      <c r="H122" s="77"/>
      <c r="I122" s="394" t="s">
        <v>8758</v>
      </c>
      <c r="J122" s="258" t="s">
        <v>9051</v>
      </c>
    </row>
    <row r="123" spans="2:10" ht="33" customHeight="1" thickBot="1" x14ac:dyDescent="0.25">
      <c r="C123" s="327" t="s">
        <v>8530</v>
      </c>
      <c r="D123" s="489" t="s">
        <v>8464</v>
      </c>
      <c r="E123" s="490"/>
      <c r="F123" s="491"/>
      <c r="G123" s="215" t="str">
        <f>IF(ISBLANK(H123),"可能な限り","入力済")</f>
        <v>可能な限り</v>
      </c>
      <c r="H123" s="77"/>
      <c r="I123" s="375" t="s">
        <v>8758</v>
      </c>
      <c r="J123" s="258" t="s">
        <v>8746</v>
      </c>
    </row>
    <row r="124" spans="2:10" x14ac:dyDescent="0.2">
      <c r="F124" s="381"/>
      <c r="G124" s="381"/>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3" t="s">
        <v>193</v>
      </c>
      <c r="D126" s="483" t="s">
        <v>188</v>
      </c>
      <c r="E126" s="484"/>
      <c r="F126" s="485"/>
      <c r="G126" s="323" t="s">
        <v>8542</v>
      </c>
      <c r="H126" s="324" t="s">
        <v>189</v>
      </c>
      <c r="I126" s="323" t="s">
        <v>8598</v>
      </c>
      <c r="J126" s="193" t="s">
        <v>8602</v>
      </c>
    </row>
    <row r="127" spans="2:10" ht="33" customHeight="1" thickBot="1" x14ac:dyDescent="0.25">
      <c r="C127" s="332" t="s">
        <v>8035</v>
      </c>
      <c r="D127" s="500" t="s">
        <v>8719</v>
      </c>
      <c r="E127" s="565"/>
      <c r="F127" s="501"/>
      <c r="G127" s="219" t="str">
        <f>IF(ISBLANK(H127),"必須","入力済")</f>
        <v>必須</v>
      </c>
      <c r="H127" s="65"/>
      <c r="I127" s="386" t="s">
        <v>8600</v>
      </c>
      <c r="J127" s="254" t="s">
        <v>9002</v>
      </c>
    </row>
    <row r="128" spans="2:10" ht="32.4" x14ac:dyDescent="0.2">
      <c r="C128" s="194" t="s">
        <v>8036</v>
      </c>
      <c r="D128" s="516" t="s">
        <v>8554</v>
      </c>
      <c r="E128" s="516"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518"/>
      <c r="E129" s="518"/>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518"/>
      <c r="E130" s="516"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2" t="s">
        <v>8039</v>
      </c>
      <c r="D131" s="517"/>
      <c r="E131" s="517"/>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564" t="s">
        <v>8559</v>
      </c>
      <c r="E132" s="514" t="s">
        <v>8560</v>
      </c>
      <c r="F132" s="515"/>
      <c r="G132" s="205" t="str">
        <f>IF(ISBLANK(H132),"必須","入力済")</f>
        <v>必須</v>
      </c>
      <c r="H132" s="83"/>
      <c r="I132" s="388" t="s">
        <v>8600</v>
      </c>
      <c r="J132" s="267" t="s">
        <v>9048</v>
      </c>
    </row>
    <row r="133" spans="2:10" ht="33" customHeight="1" thickBot="1" x14ac:dyDescent="0.25">
      <c r="C133" s="332" t="s">
        <v>8524</v>
      </c>
      <c r="D133" s="517"/>
      <c r="E133" s="500" t="s">
        <v>8561</v>
      </c>
      <c r="F133" s="501"/>
      <c r="G133" s="219" t="str">
        <f>IF(ISBLANK(H133),"必須","入力済")</f>
        <v>必須</v>
      </c>
      <c r="H133" s="64"/>
      <c r="I133" s="389" t="s">
        <v>8600</v>
      </c>
      <c r="J133" s="254" t="s">
        <v>9049</v>
      </c>
    </row>
    <row r="134" spans="2:10" ht="33" customHeight="1" thickBot="1" x14ac:dyDescent="0.25">
      <c r="C134" s="327" t="s">
        <v>8525</v>
      </c>
      <c r="D134" s="489" t="s">
        <v>8732</v>
      </c>
      <c r="E134" s="490"/>
      <c r="F134" s="491"/>
      <c r="G134" s="209" t="str">
        <f>IF(ISBLANK(H134), "必須",  "入力済")</f>
        <v>必須</v>
      </c>
      <c r="H134" s="82"/>
      <c r="I134" s="375" t="s">
        <v>8758</v>
      </c>
      <c r="J134" s="258" t="s">
        <v>8743</v>
      </c>
    </row>
    <row r="135" spans="2:10" ht="33" customHeight="1" thickBot="1" x14ac:dyDescent="0.25">
      <c r="C135" s="327" t="s">
        <v>8526</v>
      </c>
      <c r="D135" s="489" t="s">
        <v>8462</v>
      </c>
      <c r="E135" s="490"/>
      <c r="F135" s="491"/>
      <c r="G135" s="221" t="str">
        <f>IF(ISBLANK(H135),"可能な限り","入力済")</f>
        <v>可能な限り</v>
      </c>
      <c r="H135" s="84"/>
      <c r="I135" s="392" t="s">
        <v>8758</v>
      </c>
      <c r="J135" s="258" t="s">
        <v>8747</v>
      </c>
    </row>
    <row r="136" spans="2:10" ht="66" customHeight="1" thickBot="1" x14ac:dyDescent="0.25">
      <c r="C136" s="327" t="s">
        <v>8527</v>
      </c>
      <c r="D136" s="489" t="s">
        <v>8589</v>
      </c>
      <c r="E136" s="490"/>
      <c r="F136" s="491"/>
      <c r="G136" s="222" t="str">
        <f>IF(ISBLANK(H136),"必須","入力済")</f>
        <v>必須</v>
      </c>
      <c r="H136" s="85"/>
      <c r="I136" s="393" t="s">
        <v>8600</v>
      </c>
      <c r="J136" s="258" t="s">
        <v>9066</v>
      </c>
    </row>
    <row r="137" spans="2:10" ht="33" thickBot="1" x14ac:dyDescent="0.25">
      <c r="C137" s="327" t="s">
        <v>8528</v>
      </c>
      <c r="D137" s="489" t="s">
        <v>8463</v>
      </c>
      <c r="E137" s="490"/>
      <c r="F137" s="491"/>
      <c r="G137" s="215" t="str">
        <f>IF(ISBLANK(H137),"該当の場合は必須","入力済")</f>
        <v>該当の場合は必須</v>
      </c>
      <c r="H137" s="102"/>
      <c r="I137" s="375" t="s">
        <v>8760</v>
      </c>
      <c r="J137" s="258" t="s">
        <v>8745</v>
      </c>
    </row>
    <row r="138" spans="2:10" ht="33" customHeight="1" thickBot="1" x14ac:dyDescent="0.25">
      <c r="C138" s="327" t="s">
        <v>8529</v>
      </c>
      <c r="D138" s="489" t="s">
        <v>8060</v>
      </c>
      <c r="E138" s="490"/>
      <c r="F138" s="491"/>
      <c r="G138" s="221" t="str">
        <f>IF(ISBLANK(H138),"可能な限り","入力済")</f>
        <v>可能な限り</v>
      </c>
      <c r="H138" s="81"/>
      <c r="I138" s="394" t="s">
        <v>8758</v>
      </c>
      <c r="J138" s="258" t="s">
        <v>9051</v>
      </c>
    </row>
    <row r="139" spans="2:10" ht="33" customHeight="1" thickBot="1" x14ac:dyDescent="0.25">
      <c r="C139" s="327" t="s">
        <v>8530</v>
      </c>
      <c r="D139" s="489" t="s">
        <v>8464</v>
      </c>
      <c r="E139" s="490"/>
      <c r="F139" s="491"/>
      <c r="G139" s="215" t="str">
        <f>IF(ISBLANK(H139),"可能な限り","入力済")</f>
        <v>可能な限り</v>
      </c>
      <c r="H139" s="81"/>
      <c r="I139" s="375" t="s">
        <v>8758</v>
      </c>
      <c r="J139" s="258" t="s">
        <v>8746</v>
      </c>
    </row>
    <row r="140" spans="2:10" x14ac:dyDescent="0.2">
      <c r="F140" s="381"/>
      <c r="G140" s="381"/>
      <c r="H140" s="358"/>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3" t="s">
        <v>193</v>
      </c>
      <c r="D142" s="483" t="s">
        <v>188</v>
      </c>
      <c r="E142" s="484"/>
      <c r="F142" s="485"/>
      <c r="G142" s="323" t="s">
        <v>8542</v>
      </c>
      <c r="H142" s="324" t="s">
        <v>189</v>
      </c>
      <c r="I142" s="323" t="s">
        <v>8598</v>
      </c>
      <c r="J142" s="193" t="s">
        <v>8602</v>
      </c>
    </row>
    <row r="143" spans="2:10" ht="33" customHeight="1" thickBot="1" x14ac:dyDescent="0.25">
      <c r="C143" s="332" t="s">
        <v>8035</v>
      </c>
      <c r="D143" s="500" t="s">
        <v>8721</v>
      </c>
      <c r="E143" s="565"/>
      <c r="F143" s="501"/>
      <c r="G143" s="219" t="str">
        <f>IF(ISBLANK(H143),"必須","入力済")</f>
        <v>必須</v>
      </c>
      <c r="H143" s="65"/>
      <c r="I143" s="386" t="s">
        <v>8600</v>
      </c>
      <c r="J143" s="254" t="s">
        <v>9003</v>
      </c>
    </row>
    <row r="144" spans="2:10" ht="32.4" x14ac:dyDescent="0.2">
      <c r="C144" s="194" t="s">
        <v>8036</v>
      </c>
      <c r="D144" s="564" t="s">
        <v>8554</v>
      </c>
      <c r="E144" s="564"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518"/>
      <c r="E145" s="518"/>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518"/>
      <c r="E146" s="516"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2" t="s">
        <v>8039</v>
      </c>
      <c r="D147" s="517"/>
      <c r="E147" s="517"/>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564" t="s">
        <v>8559</v>
      </c>
      <c r="E148" s="514" t="s">
        <v>8560</v>
      </c>
      <c r="F148" s="515"/>
      <c r="G148" s="205" t="str">
        <f>IF(ISBLANK(H148),"必須","入力済")</f>
        <v>必須</v>
      </c>
      <c r="H148" s="78"/>
      <c r="I148" s="388" t="s">
        <v>8600</v>
      </c>
      <c r="J148" s="267" t="s">
        <v>9048</v>
      </c>
    </row>
    <row r="149" spans="2:10" ht="33" customHeight="1" thickBot="1" x14ac:dyDescent="0.25">
      <c r="C149" s="332" t="s">
        <v>8524</v>
      </c>
      <c r="D149" s="517"/>
      <c r="E149" s="500" t="s">
        <v>8561</v>
      </c>
      <c r="F149" s="501"/>
      <c r="G149" s="219" t="str">
        <f>IF(ISBLANK(H149),"必須","入力済")</f>
        <v>必須</v>
      </c>
      <c r="H149" s="65"/>
      <c r="I149" s="389" t="s">
        <v>8600</v>
      </c>
      <c r="J149" s="254" t="s">
        <v>9049</v>
      </c>
    </row>
    <row r="150" spans="2:10" ht="33" customHeight="1" thickBot="1" x14ac:dyDescent="0.25">
      <c r="C150" s="327" t="s">
        <v>8525</v>
      </c>
      <c r="D150" s="489" t="s">
        <v>8732</v>
      </c>
      <c r="E150" s="490"/>
      <c r="F150" s="491"/>
      <c r="G150" s="209" t="str">
        <f>IF(ISBLANK(H150), "必須",  "入力済")</f>
        <v>必須</v>
      </c>
      <c r="H150" s="67"/>
      <c r="I150" s="375" t="s">
        <v>8758</v>
      </c>
      <c r="J150" s="258" t="s">
        <v>8743</v>
      </c>
    </row>
    <row r="151" spans="2:10" ht="33" customHeight="1" thickBot="1" x14ac:dyDescent="0.25">
      <c r="C151" s="327" t="s">
        <v>8526</v>
      </c>
      <c r="D151" s="489" t="s">
        <v>8462</v>
      </c>
      <c r="E151" s="490"/>
      <c r="F151" s="491"/>
      <c r="G151" s="221" t="str">
        <f>IF(ISBLANK(H151),"可能な限り","入力済")</f>
        <v>可能な限り</v>
      </c>
      <c r="H151" s="79"/>
      <c r="I151" s="392" t="s">
        <v>8758</v>
      </c>
      <c r="J151" s="258" t="s">
        <v>8747</v>
      </c>
    </row>
    <row r="152" spans="2:10" ht="66" customHeight="1" thickBot="1" x14ac:dyDescent="0.25">
      <c r="C152" s="327" t="s">
        <v>8527</v>
      </c>
      <c r="D152" s="489" t="s">
        <v>8589</v>
      </c>
      <c r="E152" s="490"/>
      <c r="F152" s="491"/>
      <c r="G152" s="222" t="str">
        <f>IF(ISBLANK(H152),"必須","入力済")</f>
        <v>必須</v>
      </c>
      <c r="H152" s="71"/>
      <c r="I152" s="393" t="s">
        <v>8600</v>
      </c>
      <c r="J152" s="258" t="s">
        <v>9066</v>
      </c>
    </row>
    <row r="153" spans="2:10" ht="33" thickBot="1" x14ac:dyDescent="0.25">
      <c r="C153" s="327" t="s">
        <v>8528</v>
      </c>
      <c r="D153" s="489" t="s">
        <v>8463</v>
      </c>
      <c r="E153" s="490"/>
      <c r="F153" s="491"/>
      <c r="G153" s="215" t="str">
        <f>IF(ISBLANK(H153),"該当の場合は必須","入力済")</f>
        <v>該当の場合は必須</v>
      </c>
      <c r="H153" s="74"/>
      <c r="I153" s="375" t="s">
        <v>8760</v>
      </c>
      <c r="J153" s="258" t="s">
        <v>8745</v>
      </c>
    </row>
    <row r="154" spans="2:10" ht="33" customHeight="1" thickBot="1" x14ac:dyDescent="0.25">
      <c r="C154" s="327" t="s">
        <v>8529</v>
      </c>
      <c r="D154" s="489" t="s">
        <v>8060</v>
      </c>
      <c r="E154" s="490"/>
      <c r="F154" s="491"/>
      <c r="G154" s="221" t="str">
        <f>IF(ISBLANK(H154),"可能な限り","入力済")</f>
        <v>可能な限り</v>
      </c>
      <c r="H154" s="81"/>
      <c r="I154" s="394" t="s">
        <v>8758</v>
      </c>
      <c r="J154" s="258" t="s">
        <v>9051</v>
      </c>
    </row>
    <row r="155" spans="2:10" ht="33" customHeight="1" thickBot="1" x14ac:dyDescent="0.25">
      <c r="C155" s="327" t="s">
        <v>8530</v>
      </c>
      <c r="D155" s="489" t="s">
        <v>8464</v>
      </c>
      <c r="E155" s="490"/>
      <c r="F155" s="491"/>
      <c r="G155" s="215" t="str">
        <f>IF(ISBLANK(H155),"可能な限り","入力済")</f>
        <v>可能な限り</v>
      </c>
      <c r="H155" s="77"/>
      <c r="I155" s="375" t="s">
        <v>8758</v>
      </c>
      <c r="J155" s="258" t="s">
        <v>8746</v>
      </c>
    </row>
    <row r="156" spans="2:10" x14ac:dyDescent="0.2">
      <c r="F156" s="381"/>
      <c r="G156" s="381"/>
      <c r="H156" s="358"/>
      <c r="I156" s="26"/>
      <c r="J156" s="27"/>
    </row>
    <row r="157" spans="2:10" ht="19.8" x14ac:dyDescent="0.2">
      <c r="B157" s="23" t="s">
        <v>9006</v>
      </c>
      <c r="C157" s="24"/>
      <c r="D157" s="24"/>
      <c r="E157" s="24"/>
      <c r="F157" s="381"/>
      <c r="G157" s="381"/>
      <c r="H157" s="358"/>
      <c r="I157" s="26"/>
      <c r="J157" s="27"/>
    </row>
    <row r="158" spans="2:10" ht="20.399999999999999" thickBot="1" x14ac:dyDescent="0.25">
      <c r="C158" s="323" t="s">
        <v>193</v>
      </c>
      <c r="D158" s="483" t="s">
        <v>188</v>
      </c>
      <c r="E158" s="484"/>
      <c r="F158" s="485"/>
      <c r="G158" s="323" t="s">
        <v>8542</v>
      </c>
      <c r="H158" s="324" t="s">
        <v>189</v>
      </c>
      <c r="I158" s="323" t="s">
        <v>8598</v>
      </c>
      <c r="J158" s="193" t="s">
        <v>8602</v>
      </c>
    </row>
    <row r="159" spans="2:10" ht="33" customHeight="1" thickBot="1" x14ac:dyDescent="0.25">
      <c r="C159" s="327" t="s">
        <v>8035</v>
      </c>
      <c r="D159" s="505" t="s">
        <v>8562</v>
      </c>
      <c r="E159" s="506"/>
      <c r="F159" s="507"/>
      <c r="G159" s="206" t="str">
        <f>IF(ISBLANK(H159),"必須","入力済")</f>
        <v>必須</v>
      </c>
      <c r="H159" s="92"/>
      <c r="I159" s="377" t="s">
        <v>8758</v>
      </c>
      <c r="J159" s="255" t="s">
        <v>8748</v>
      </c>
    </row>
    <row r="160" spans="2:10" ht="33" customHeight="1" thickBot="1" x14ac:dyDescent="0.25">
      <c r="C160" s="327" t="s">
        <v>8036</v>
      </c>
      <c r="D160" s="505" t="s">
        <v>8563</v>
      </c>
      <c r="E160" s="506"/>
      <c r="F160" s="507"/>
      <c r="G160" s="206" t="str">
        <f>IF(ISBLANK(H160),"必須","入力済")</f>
        <v>必須</v>
      </c>
      <c r="H160" s="93"/>
      <c r="I160" s="380" t="s">
        <v>8758</v>
      </c>
      <c r="J160" s="255" t="s">
        <v>8749</v>
      </c>
    </row>
    <row r="161" spans="2:10" ht="33" customHeight="1" thickBot="1" x14ac:dyDescent="0.25">
      <c r="C161" s="327" t="s">
        <v>8037</v>
      </c>
      <c r="D161" s="505" t="s">
        <v>8564</v>
      </c>
      <c r="E161" s="506"/>
      <c r="F161" s="507"/>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89" t="s">
        <v>8565</v>
      </c>
      <c r="E162" s="490"/>
      <c r="F162" s="491"/>
      <c r="G162" s="215" t="str">
        <f>IF(ISBLANK(H162),"必須","入力済")</f>
        <v>必須</v>
      </c>
      <c r="H162" s="77"/>
      <c r="I162" s="375" t="s">
        <v>9011</v>
      </c>
      <c r="J162" s="258" t="s">
        <v>8750</v>
      </c>
    </row>
    <row r="163" spans="2:10" ht="18.600000000000001" thickBot="1" x14ac:dyDescent="0.25"/>
    <row r="164" spans="2:10" ht="63" customHeight="1" thickBot="1" x14ac:dyDescent="0.25">
      <c r="C164" s="327" t="s">
        <v>8039</v>
      </c>
      <c r="D164" s="505" t="s">
        <v>8588</v>
      </c>
      <c r="E164" s="506"/>
      <c r="F164" s="507"/>
      <c r="G164" s="211" t="str">
        <f>IF(ISBLANK($H$164), "必須",  "入力済")</f>
        <v>必須</v>
      </c>
      <c r="H164" s="94"/>
      <c r="I164" s="379" t="s">
        <v>8758</v>
      </c>
      <c r="J164" s="255" t="s">
        <v>8751</v>
      </c>
    </row>
    <row r="165" spans="2:10" x14ac:dyDescent="0.2">
      <c r="F165" s="357"/>
      <c r="G165" s="357"/>
      <c r="H165" s="358"/>
      <c r="I165" s="26"/>
      <c r="J165" s="27"/>
    </row>
    <row r="166" spans="2:10" ht="22.2" x14ac:dyDescent="0.2">
      <c r="B166" s="28" t="s">
        <v>8467</v>
      </c>
      <c r="C166" s="23"/>
      <c r="D166" s="23"/>
      <c r="E166" s="23"/>
      <c r="I166" s="26"/>
      <c r="J166" s="27"/>
    </row>
    <row r="167" spans="2:10" ht="19.8" x14ac:dyDescent="0.2">
      <c r="C167" s="29" t="s">
        <v>193</v>
      </c>
      <c r="D167" s="445" t="s">
        <v>188</v>
      </c>
      <c r="E167" s="446"/>
      <c r="F167" s="447"/>
      <c r="G167" s="29" t="s">
        <v>8542</v>
      </c>
      <c r="H167" s="399" t="s">
        <v>189</v>
      </c>
      <c r="I167" s="29" t="s">
        <v>8598</v>
      </c>
      <c r="J167" s="400" t="s">
        <v>8602</v>
      </c>
    </row>
    <row r="168" spans="2:10" ht="33" customHeight="1" thickBot="1" x14ac:dyDescent="0.25">
      <c r="C168" s="332" t="s">
        <v>8035</v>
      </c>
      <c r="D168" s="502" t="s">
        <v>8566</v>
      </c>
      <c r="E168" s="503"/>
      <c r="F168" s="504"/>
      <c r="G168" s="199" t="str">
        <f>IF(ISBLANK(H168),"必須","入力済")</f>
        <v>必須</v>
      </c>
      <c r="H168" s="62"/>
      <c r="I168" s="353" t="s">
        <v>8600</v>
      </c>
      <c r="J168" s="246" t="s">
        <v>8614</v>
      </c>
    </row>
    <row r="169" spans="2:10" ht="33" customHeight="1" thickBot="1" x14ac:dyDescent="0.25">
      <c r="C169" s="327" t="s">
        <v>8036</v>
      </c>
      <c r="D169" s="492" t="s">
        <v>8567</v>
      </c>
      <c r="E169" s="493"/>
      <c r="F169" s="494"/>
      <c r="G169" s="209" t="str">
        <f>IF(ISBLANK(H169),"必須","入力済")</f>
        <v>必須</v>
      </c>
      <c r="H169" s="71"/>
      <c r="I169" s="391" t="s">
        <v>8600</v>
      </c>
      <c r="J169" s="258" t="s">
        <v>8615</v>
      </c>
    </row>
    <row r="170" spans="2:10" ht="308.39999999999998" thickBot="1" x14ac:dyDescent="0.25">
      <c r="C170" s="327" t="s">
        <v>8037</v>
      </c>
      <c r="D170" s="510" t="s">
        <v>8597</v>
      </c>
      <c r="E170" s="506"/>
      <c r="F170" s="507"/>
      <c r="G170" s="211" t="str">
        <f>IF(ISBLANK(H170), "必須", "入力済" &amp; CHAR(10) &amp; "（" &amp; LEN(SUBSTITUTE(H170, CHAR(10), "")) &amp; "文字）")</f>
        <v>必須</v>
      </c>
      <c r="H170" s="73"/>
      <c r="I170" s="401" t="s">
        <v>8760</v>
      </c>
      <c r="J170" s="272" t="s">
        <v>9012</v>
      </c>
    </row>
    <row r="171" spans="2:10" ht="65.400000000000006" thickBot="1" x14ac:dyDescent="0.25">
      <c r="C171" s="327" t="s">
        <v>8038</v>
      </c>
      <c r="D171" s="505" t="s">
        <v>8494</v>
      </c>
      <c r="E171" s="506"/>
      <c r="F171" s="507"/>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505" t="s">
        <v>8496</v>
      </c>
      <c r="E172" s="506"/>
      <c r="F172" s="507"/>
      <c r="G172" s="212" t="str">
        <f>IF(ISBLANK(H172),"必須","入力済")</f>
        <v>必須</v>
      </c>
      <c r="H172" s="70"/>
      <c r="I172" s="376" t="s">
        <v>8600</v>
      </c>
      <c r="J172" s="274" t="s">
        <v>8616</v>
      </c>
    </row>
    <row r="173" spans="2:10" ht="49.5" customHeight="1" thickBot="1" x14ac:dyDescent="0.25">
      <c r="C173" s="327" t="s">
        <v>8523</v>
      </c>
      <c r="D173" s="510" t="s">
        <v>8720</v>
      </c>
      <c r="E173" s="506"/>
      <c r="F173" s="507"/>
      <c r="G173" s="214" t="str">
        <f>IF(ISBLANK(H173),"必須","入力済")</f>
        <v>必須</v>
      </c>
      <c r="H173" s="69"/>
      <c r="I173" s="377" t="s">
        <v>8758</v>
      </c>
      <c r="J173" s="255" t="s">
        <v>8752</v>
      </c>
    </row>
    <row r="174" spans="2:10" ht="33" customHeight="1" thickBot="1" x14ac:dyDescent="0.25">
      <c r="C174" s="327" t="s">
        <v>8524</v>
      </c>
      <c r="D174" s="511" t="s">
        <v>8497</v>
      </c>
      <c r="E174" s="512"/>
      <c r="F174" s="513"/>
      <c r="G174" s="225" t="str">
        <f>IF(ISBLANK(H174),"該当の場合は必須","入力済")</f>
        <v>該当の場合は必須</v>
      </c>
      <c r="H174" s="79"/>
      <c r="I174" s="392" t="s">
        <v>8950</v>
      </c>
      <c r="J174" s="258" t="s">
        <v>8753</v>
      </c>
    </row>
    <row r="175" spans="2:10" ht="33" customHeight="1" thickBot="1" x14ac:dyDescent="0.25">
      <c r="C175" s="327"/>
      <c r="D175" s="486" t="s">
        <v>8623</v>
      </c>
      <c r="E175" s="487"/>
      <c r="F175" s="487"/>
      <c r="G175" s="487"/>
      <c r="H175" s="487"/>
      <c r="I175" s="487"/>
      <c r="J175" s="488"/>
    </row>
    <row r="176" spans="2:10" ht="33" customHeight="1" thickBot="1" x14ac:dyDescent="0.25">
      <c r="C176" s="327" t="s">
        <v>8525</v>
      </c>
      <c r="D176" s="505" t="s">
        <v>8660</v>
      </c>
      <c r="E176" s="506"/>
      <c r="F176" s="507"/>
      <c r="G176" s="212" t="str">
        <f>IF(ISBLANK(H176),"必須","入力済")</f>
        <v>必須</v>
      </c>
      <c r="H176" s="70"/>
      <c r="I176" s="376" t="s">
        <v>8600</v>
      </c>
      <c r="J176" s="274" t="s">
        <v>8659</v>
      </c>
    </row>
    <row r="177" spans="2:10" ht="33" customHeight="1" thickBot="1" x14ac:dyDescent="0.25">
      <c r="C177" s="327" t="s">
        <v>8526</v>
      </c>
      <c r="D177" s="489" t="s">
        <v>8498</v>
      </c>
      <c r="E177" s="490"/>
      <c r="F177" s="491"/>
      <c r="G177" s="221" t="str">
        <f>IF(ISBLANK(H177),"該当する場合","入力済")</f>
        <v>該当する場合</v>
      </c>
      <c r="H177" s="71"/>
      <c r="I177" s="391" t="s">
        <v>8600</v>
      </c>
      <c r="J177" s="275" t="s">
        <v>8617</v>
      </c>
    </row>
    <row r="178" spans="2:10" ht="33" customHeight="1" thickBot="1" x14ac:dyDescent="0.25">
      <c r="C178" s="327" t="s">
        <v>8527</v>
      </c>
      <c r="D178" s="489" t="s">
        <v>8499</v>
      </c>
      <c r="E178" s="490"/>
      <c r="F178" s="491"/>
      <c r="G178" s="221" t="str">
        <f t="shared" ref="G178:G180" si="7">IF(ISBLANK(H178),"該当する場合","入力済")</f>
        <v>該当する場合</v>
      </c>
      <c r="H178" s="71"/>
      <c r="I178" s="391" t="s">
        <v>8600</v>
      </c>
      <c r="J178" s="275" t="s">
        <v>8618</v>
      </c>
    </row>
    <row r="179" spans="2:10" ht="33" customHeight="1" thickBot="1" x14ac:dyDescent="0.25">
      <c r="C179" s="327" t="s">
        <v>8528</v>
      </c>
      <c r="D179" s="489" t="s">
        <v>8500</v>
      </c>
      <c r="E179" s="490"/>
      <c r="F179" s="491"/>
      <c r="G179" s="221" t="str">
        <f t="shared" si="7"/>
        <v>該当する場合</v>
      </c>
      <c r="H179" s="71"/>
      <c r="I179" s="391" t="s">
        <v>8600</v>
      </c>
      <c r="J179" s="275" t="s">
        <v>8619</v>
      </c>
    </row>
    <row r="180" spans="2:10" ht="33" customHeight="1" thickBot="1" x14ac:dyDescent="0.25">
      <c r="C180" s="327" t="s">
        <v>8529</v>
      </c>
      <c r="D180" s="489" t="s">
        <v>1</v>
      </c>
      <c r="E180" s="490"/>
      <c r="F180" s="491"/>
      <c r="G180" s="221" t="str">
        <f t="shared" si="7"/>
        <v>該当する場合</v>
      </c>
      <c r="H180" s="71"/>
      <c r="I180" s="391" t="s">
        <v>8600</v>
      </c>
      <c r="J180" s="275" t="s">
        <v>8620</v>
      </c>
    </row>
    <row r="181" spans="2:10" ht="33" thickBot="1" x14ac:dyDescent="0.25">
      <c r="C181" s="327" t="s">
        <v>8530</v>
      </c>
      <c r="D181" s="492" t="s">
        <v>8734</v>
      </c>
      <c r="E181" s="493"/>
      <c r="F181" s="494"/>
      <c r="G181" s="221" t="str">
        <f>IF(ISBLANK(H181),"必須","入力済")</f>
        <v>必須</v>
      </c>
      <c r="H181" s="74"/>
      <c r="I181" s="375" t="s">
        <v>8760</v>
      </c>
      <c r="J181" s="258" t="s">
        <v>8754</v>
      </c>
    </row>
    <row r="182" spans="2:10" ht="33" thickBot="1" x14ac:dyDescent="0.25">
      <c r="C182" s="327" t="s">
        <v>8531</v>
      </c>
      <c r="D182" s="489" t="s">
        <v>8735</v>
      </c>
      <c r="E182" s="490"/>
      <c r="F182" s="491"/>
      <c r="G182" s="221" t="str">
        <f>IF(ISBLANK(H182),"必須","入力済")</f>
        <v>必須</v>
      </c>
      <c r="H182" s="74"/>
      <c r="I182" s="375" t="s">
        <v>8760</v>
      </c>
      <c r="J182" s="258" t="s">
        <v>8755</v>
      </c>
    </row>
    <row r="183" spans="2:10" x14ac:dyDescent="0.2">
      <c r="F183" s="381"/>
      <c r="G183" s="381"/>
      <c r="H183" s="402"/>
      <c r="I183" s="26"/>
      <c r="J183" s="27"/>
    </row>
    <row r="184" spans="2:10" ht="22.2" x14ac:dyDescent="0.2">
      <c r="B184" s="28" t="s">
        <v>8501</v>
      </c>
      <c r="C184" s="23"/>
      <c r="D184" s="23"/>
      <c r="E184" s="23"/>
      <c r="I184" s="26"/>
      <c r="J184" s="27"/>
    </row>
    <row r="185" spans="2:10" ht="19.8" x14ac:dyDescent="0.2">
      <c r="C185" s="29" t="s">
        <v>193</v>
      </c>
      <c r="D185" s="445" t="s">
        <v>188</v>
      </c>
      <c r="E185" s="446"/>
      <c r="F185" s="447"/>
      <c r="G185" s="29" t="s">
        <v>8542</v>
      </c>
      <c r="H185" s="399" t="s">
        <v>189</v>
      </c>
      <c r="I185" s="29" t="s">
        <v>8598</v>
      </c>
      <c r="J185" s="400" t="s">
        <v>8602</v>
      </c>
    </row>
    <row r="186" spans="2:10" ht="33" customHeight="1" thickBot="1" x14ac:dyDescent="0.25">
      <c r="C186" s="332" t="s">
        <v>8035</v>
      </c>
      <c r="D186" s="502" t="s">
        <v>8502</v>
      </c>
      <c r="E186" s="503"/>
      <c r="F186" s="504"/>
      <c r="G186" s="226" t="str">
        <f>IF(ISBLANK(H186),"必須","入力済")</f>
        <v>必須</v>
      </c>
      <c r="H186" s="62"/>
      <c r="I186" s="353" t="s">
        <v>8600</v>
      </c>
      <c r="J186" s="276" t="s">
        <v>8621</v>
      </c>
    </row>
    <row r="187" spans="2:10" ht="97.8" thickBot="1" x14ac:dyDescent="0.25">
      <c r="C187" s="327" t="s">
        <v>8036</v>
      </c>
      <c r="D187" s="492" t="s">
        <v>8568</v>
      </c>
      <c r="E187" s="493"/>
      <c r="F187" s="494"/>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89" t="s">
        <v>8569</v>
      </c>
      <c r="E188" s="490"/>
      <c r="F188" s="491"/>
      <c r="G188" s="215" t="str">
        <f>IF(ISBLANK(H188),"必須","入力済")</f>
        <v>必須</v>
      </c>
      <c r="H188" s="71"/>
      <c r="I188" s="391" t="s">
        <v>8600</v>
      </c>
      <c r="J188" s="258" t="s">
        <v>8657</v>
      </c>
    </row>
    <row r="189" spans="2:10" ht="33" thickBot="1" x14ac:dyDescent="0.25">
      <c r="C189" s="327" t="s">
        <v>8038</v>
      </c>
      <c r="D189" s="489" t="s">
        <v>8570</v>
      </c>
      <c r="E189" s="490"/>
      <c r="F189" s="491"/>
      <c r="G189" s="215" t="str">
        <f>IF(ISBLANK(H189),"必須","入力済")</f>
        <v>必須</v>
      </c>
      <c r="H189" s="74"/>
      <c r="I189" s="403" t="s">
        <v>8760</v>
      </c>
      <c r="J189" s="258" t="s">
        <v>8756</v>
      </c>
    </row>
    <row r="190" spans="2:10" ht="33" customHeight="1" x14ac:dyDescent="0.2">
      <c r="C190" s="329" t="s">
        <v>8039</v>
      </c>
      <c r="D190" s="495" t="s">
        <v>8571</v>
      </c>
      <c r="E190" s="498" t="s">
        <v>8661</v>
      </c>
      <c r="F190" s="499"/>
      <c r="G190" s="227" t="str">
        <f>IF(ISBLANK(H190),"必須","入力済")</f>
        <v>必須</v>
      </c>
      <c r="H190" s="78"/>
      <c r="I190" s="350" t="s">
        <v>8600</v>
      </c>
      <c r="J190" s="278" t="s">
        <v>9039</v>
      </c>
    </row>
    <row r="191" spans="2:10" ht="33" customHeight="1" x14ac:dyDescent="0.2">
      <c r="C191" s="194" t="s">
        <v>8523</v>
      </c>
      <c r="D191" s="496"/>
      <c r="E191" s="470" t="s">
        <v>8046</v>
      </c>
      <c r="F191" s="471"/>
      <c r="G191" s="217" t="str">
        <f t="shared" ref="G191:G194" si="8">IF(ISBLANK(H191),"該当する場合","入力済")</f>
        <v>該当する場合</v>
      </c>
      <c r="H191" s="60"/>
      <c r="I191" s="320" t="s">
        <v>8600</v>
      </c>
      <c r="J191" s="279" t="s">
        <v>8664</v>
      </c>
    </row>
    <row r="192" spans="2:10" ht="33" customHeight="1" x14ac:dyDescent="0.2">
      <c r="C192" s="194" t="s">
        <v>8524</v>
      </c>
      <c r="D192" s="496"/>
      <c r="E192" s="470" t="s">
        <v>9008</v>
      </c>
      <c r="F192" s="471"/>
      <c r="G192" s="217" t="str">
        <f t="shared" si="8"/>
        <v>該当する場合</v>
      </c>
      <c r="H192" s="60"/>
      <c r="I192" s="320" t="s">
        <v>8600</v>
      </c>
      <c r="J192" s="279" t="s">
        <v>8665</v>
      </c>
    </row>
    <row r="193" spans="2:10" ht="33" customHeight="1" x14ac:dyDescent="0.2">
      <c r="C193" s="194" t="s">
        <v>8525</v>
      </c>
      <c r="D193" s="496"/>
      <c r="E193" s="470" t="s">
        <v>8504</v>
      </c>
      <c r="F193" s="471"/>
      <c r="G193" s="217" t="str">
        <f t="shared" si="8"/>
        <v>該当する場合</v>
      </c>
      <c r="H193" s="60"/>
      <c r="I193" s="320" t="s">
        <v>8600</v>
      </c>
      <c r="J193" s="279" t="s">
        <v>8666</v>
      </c>
    </row>
    <row r="194" spans="2:10" ht="33" customHeight="1" x14ac:dyDescent="0.2">
      <c r="C194" s="194" t="s">
        <v>8526</v>
      </c>
      <c r="D194" s="496"/>
      <c r="E194" s="470" t="s">
        <v>1</v>
      </c>
      <c r="F194" s="471"/>
      <c r="G194" s="217" t="str">
        <f t="shared" si="8"/>
        <v>該当する場合</v>
      </c>
      <c r="H194" s="60"/>
      <c r="I194" s="320" t="s">
        <v>8600</v>
      </c>
      <c r="J194" s="279" t="s">
        <v>8667</v>
      </c>
    </row>
    <row r="195" spans="2:10" ht="32.4" x14ac:dyDescent="0.2">
      <c r="C195" s="194" t="s">
        <v>8527</v>
      </c>
      <c r="D195" s="496"/>
      <c r="E195" s="534" t="s">
        <v>8722</v>
      </c>
      <c r="F195" s="535"/>
      <c r="G195" s="198" t="str">
        <f>IF(ISBLANK(H195),"必須","入力済")</f>
        <v>必須</v>
      </c>
      <c r="H195" s="103"/>
      <c r="I195" s="404" t="s">
        <v>8760</v>
      </c>
      <c r="J195" s="245" t="s">
        <v>8757</v>
      </c>
    </row>
    <row r="196" spans="2:10" ht="33" customHeight="1" thickBot="1" x14ac:dyDescent="0.25">
      <c r="C196" s="332" t="s">
        <v>8528</v>
      </c>
      <c r="D196" s="497"/>
      <c r="E196" s="500" t="s">
        <v>8572</v>
      </c>
      <c r="F196" s="501"/>
      <c r="G196" s="219" t="str">
        <f>IF(ISBLANK(H196),"必須","入力済")</f>
        <v>必須</v>
      </c>
      <c r="H196" s="75"/>
      <c r="I196" s="405" t="s">
        <v>8758</v>
      </c>
      <c r="J196" s="254" t="s">
        <v>9040</v>
      </c>
    </row>
    <row r="197" spans="2:10" x14ac:dyDescent="0.2"/>
    <row r="198" spans="2:10" ht="22.2" x14ac:dyDescent="0.2">
      <c r="B198" s="28" t="s">
        <v>8505</v>
      </c>
      <c r="C198" s="23"/>
      <c r="D198" s="23"/>
      <c r="E198" s="23"/>
    </row>
    <row r="199" spans="2:10" ht="20.399999999999999" thickBot="1" x14ac:dyDescent="0.25">
      <c r="C199" s="323" t="s">
        <v>193</v>
      </c>
      <c r="D199" s="483" t="s">
        <v>188</v>
      </c>
      <c r="E199" s="484"/>
      <c r="F199" s="485"/>
      <c r="G199" s="323" t="s">
        <v>8542</v>
      </c>
      <c r="H199" s="324" t="s">
        <v>189</v>
      </c>
      <c r="I199" s="323" t="s">
        <v>8598</v>
      </c>
      <c r="J199" s="193" t="s">
        <v>8602</v>
      </c>
    </row>
    <row r="200" spans="2:10" ht="259.8" thickBot="1" x14ac:dyDescent="0.25">
      <c r="C200" s="327" t="s">
        <v>8035</v>
      </c>
      <c r="D200" s="539" t="s">
        <v>8506</v>
      </c>
      <c r="E200" s="540"/>
      <c r="F200" s="541"/>
      <c r="G200" s="228" t="str">
        <f>IF(ISBLANK(H200), "任意", "入力済" &amp; CHAR(10) &amp; "（" &amp; LEN(SUBSTITUTE(H200, CHAR(10), "")) &amp; "文字）")</f>
        <v>任意</v>
      </c>
      <c r="H200" s="76"/>
      <c r="I200" s="401" t="s">
        <v>8760</v>
      </c>
      <c r="J200" s="272" t="s">
        <v>9032</v>
      </c>
    </row>
    <row r="201" spans="2:10" ht="8.1" customHeight="1" x14ac:dyDescent="0.2"/>
    <row r="202" spans="2:10" ht="24" customHeight="1" x14ac:dyDescent="0.2"/>
    <row r="203" spans="2:10" ht="8.1" customHeight="1" thickBot="1" x14ac:dyDescent="0.25"/>
    <row r="204" spans="2:10" ht="49.5" customHeight="1" thickBot="1" x14ac:dyDescent="0.25">
      <c r="H204" s="406" t="s">
        <v>9052</v>
      </c>
    </row>
    <row r="205" spans="2:10" ht="8.1" customHeight="1" x14ac:dyDescent="0.2"/>
    <row r="206" spans="2:10" ht="24" customHeight="1" x14ac:dyDescent="0.2"/>
    <row r="207" spans="2:10" ht="8.1"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9"/>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319" stopIfTrue="1">
      <formula>ISBLANK(H6)</formula>
    </cfRule>
    <cfRule type="expression" dxfId="294" priority="646">
      <formula>NOT(ISBLANK(H6))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318" stopIfTrue="1">
      <formula>ISBLANK(H10)</formula>
    </cfRule>
    <cfRule type="expression" dxfId="289" priority="645">
      <formula>NOT(ISBLANK(H10))</formula>
    </cfRule>
  </conditionalFormatting>
  <conditionalFormatting sqref="G14">
    <cfRule type="expression" dxfId="288" priority="245">
      <formula>AND(G14&lt;&gt;"必須", G14&lt;&gt;"該当の場合は必須")</formula>
    </cfRule>
    <cfRule type="expression" dxfId="287" priority="268" stopIfTrue="1">
      <formula>AND(ISBLANK(H14), H15="国外")</formula>
    </cfRule>
    <cfRule type="expression" dxfId="286" priority="269" stopIfTrue="1">
      <formula>AND(ISBLANK(H14), H15&lt;&gt;"国外")</formula>
    </cfRule>
    <cfRule type="expression" dxfId="285" priority="462">
      <formula>NOT(ISBLANK(H14))</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7">
      <formula>NOT($H$21="法人")</formula>
    </cfRule>
    <cfRule type="expression" dxfId="272" priority="9">
      <formula>NOT(ISBLANK(H22))</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26">
      <formula>NOT(AND($H$21="個人",$H$26="その他"))</formula>
    </cfRule>
    <cfRule type="expression" dxfId="261" priority="34">
      <formula>AND($H$21="個人",$H$26="その他")</formula>
    </cfRule>
  </conditionalFormatting>
  <conditionalFormatting sqref="G28">
    <cfRule type="expression" dxfId="260" priority="27">
      <formula>NOT(AND($H$21="個人",$H$26&lt;&gt;"日本",$H$26&lt;&gt;""))</formula>
    </cfRule>
    <cfRule type="expression" dxfId="259" priority="30">
      <formula>AND($H$21="個人",$H$26&lt;&gt;"日本",$H$26&lt;&gt;"")</formula>
    </cfRule>
  </conditionalFormatting>
  <conditionalFormatting sqref="G29">
    <cfRule type="expression" dxfId="258" priority="22">
      <formula>NOT($H$21="法人")</formula>
    </cfRule>
    <cfRule type="expression" dxfId="257" priority="23">
      <formula>NOT(ISBLANK(H29))</formula>
    </cfRule>
    <cfRule type="expression" dxfId="256" priority="24">
      <formula>$H$21="法人"</formula>
    </cfRule>
  </conditionalFormatting>
  <conditionalFormatting sqref="G30">
    <cfRule type="expression" dxfId="255" priority="18">
      <formula>NOT(AND($H$21="法人",$H$29="その他"))</formula>
    </cfRule>
    <cfRule type="expression" dxfId="254" priority="19">
      <formula>NOT(ISBLANK(H30))</formula>
    </cfRule>
    <cfRule type="expression" dxfId="253" priority="20">
      <formula>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3">
      <formula>NOT(AND($H$21="法人",$H$31&lt;&gt;"日本",$H$31&lt;&gt;""))</formula>
    </cfRule>
    <cfRule type="expression" dxfId="249" priority="4">
      <formula>NOT(ISBLANK(H33))</formula>
    </cfRule>
    <cfRule type="expression" dxfId="248" priority="5">
      <formula>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2" stopIfTrue="1">
      <formula>ISBLANK(H38)</formula>
    </cfRule>
    <cfRule type="expression" dxfId="241" priority="93">
      <formula>NOT(ISBLANK(H38))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0">
      <formula>AND($H$21="法人",$H$42="その他",G43&lt;&gt;"必須")</formula>
    </cfRule>
    <cfRule type="expression" dxfId="234" priority="731" stopIfTrue="1">
      <formula>NOT(ISBLANK(H43))</formula>
    </cfRule>
    <cfRule type="expression" dxfId="233" priority="732">
      <formula>AND($H$21="法人",$H$42="その他")</formula>
    </cfRule>
  </conditionalFormatting>
  <conditionalFormatting sqref="G44">
    <cfRule type="expression" dxfId="232" priority="312" stopIfTrue="1">
      <formula>ISBLANK(H44)</formula>
    </cfRule>
    <cfRule type="expression" dxfId="231" priority="589">
      <formula>NOT(ISBLANK(H44))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221">
      <formula>G53 &lt;&gt; "該当の場合は必須"</formula>
    </cfRule>
    <cfRule type="expression" dxfId="216" priority="309" stopIfTrue="1">
      <formula>ISBLANK(H53)</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135">
      <formula>AND($H$54="法人",G56&lt;&gt;"必須")</formula>
    </cfRule>
    <cfRule type="expression" dxfId="212" priority="534" stopIfTrue="1">
      <formula>NOT(ISBLANK(H56))</formula>
    </cfRule>
    <cfRule type="expression" dxfId="211" priority="535">
      <formula>H54="法人"</formula>
    </cfRule>
  </conditionalFormatting>
  <conditionalFormatting sqref="G57">
    <cfRule type="expression" dxfId="210" priority="307" stopIfTrue="1">
      <formula>ISBLANK(H57)</formula>
    </cfRule>
    <cfRule type="expression" dxfId="209" priority="571">
      <formula>NOT(ISBLANK(H57))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133">
      <formula>AND($H$63="一団の土地（継続）",G64&lt;&gt;"必須")</formula>
    </cfRule>
    <cfRule type="expression" dxfId="201" priority="531" stopIfTrue="1">
      <formula>NOT(ISBLANK(H64))</formula>
    </cfRule>
    <cfRule type="expression" dxfId="200" priority="532">
      <formula>H63="一団の土地（継続）"</formula>
    </cfRule>
  </conditionalFormatting>
  <conditionalFormatting sqref="G65">
    <cfRule type="expression" dxfId="199" priority="455" stopIfTrue="1">
      <formula>ISBLANK($H$65)</formula>
    </cfRule>
    <cfRule type="expression" dxfId="198" priority="457">
      <formula>NOT(ISBLANK($H$65))</formula>
    </cfRule>
  </conditionalFormatting>
  <conditionalFormatting sqref="G74">
    <cfRule type="expression" dxfId="197" priority="212">
      <formula>G74 &lt;&gt; "必須"</formula>
    </cfRule>
    <cfRule type="expression" dxfId="196" priority="305" stopIfTrue="1">
      <formula>ISBLANK(H74)</formula>
    </cfRule>
    <cfRule type="expression" dxfId="195" priority="364">
      <formula>NOT(ISBLANK(H74))</formula>
    </cfRule>
  </conditionalFormatting>
  <conditionalFormatting sqref="G78">
    <cfRule type="expression" dxfId="194" priority="146" stopIfTrue="1">
      <formula>ISBLANK(H78)</formula>
    </cfRule>
    <cfRule type="expression" dxfId="193" priority="147">
      <formula>NOT(ISBLANK(H78))</formula>
    </cfRule>
  </conditionalFormatting>
  <conditionalFormatting sqref="G79:G81">
    <cfRule type="expression" dxfId="192" priority="208">
      <formula>G79 &lt;&gt; "必須"</formula>
    </cfRule>
    <cfRule type="expression" dxfId="191" priority="304" stopIfTrue="1">
      <formula>H79=""</formula>
    </cfRule>
    <cfRule type="expression" dxfId="190" priority="529">
      <formula>H79&lt;&gt;""</formula>
    </cfRule>
  </conditionalFormatting>
  <conditionalFormatting sqref="G84:G85">
    <cfRule type="expression" dxfId="189" priority="205">
      <formula>G84 &lt;&gt; "必須"</formula>
    </cfRule>
    <cfRule type="expression" dxfId="188" priority="303" stopIfTrue="1">
      <formula>ISBLANK(H84)</formula>
    </cfRule>
    <cfRule type="expression" dxfId="187" priority="528">
      <formula>NOT(ISBLANK(H84))</formula>
    </cfRule>
  </conditionalFormatting>
  <conditionalFormatting sqref="G86">
    <cfRule type="expression" dxfId="186" priority="131">
      <formula>AND($H$74="現況地目や共有持分割合等の単位にまとめて届出",G86&lt;&gt;"必須")</formula>
    </cfRule>
    <cfRule type="expression" dxfId="185" priority="360" stopIfTrue="1">
      <formula>NOT(ISBLANK(H86))</formula>
    </cfRule>
    <cfRule type="expression" dxfId="184" priority="361">
      <formula>H74="現況地目や共有持分割合等の単位にまとめて届出"</formula>
    </cfRule>
  </conditionalFormatting>
  <conditionalFormatting sqref="G88">
    <cfRule type="expression" dxfId="183" priority="204">
      <formula>G88 &lt;&gt; "必須"</formula>
    </cfRule>
    <cfRule type="expression" dxfId="182" priority="302" stopIfTrue="1">
      <formula>ISBLANK(H88)</formula>
    </cfRule>
    <cfRule type="expression" dxfId="181" priority="527">
      <formula>NOT(ISBLANK(H88))</formula>
    </cfRule>
  </conditionalFormatting>
  <conditionalFormatting sqref="G89">
    <cfRule type="expression" dxfId="180" priority="203">
      <formula>G89 &lt;&gt; "該当の場合は必須"</formula>
    </cfRule>
    <cfRule type="expression" dxfId="179" priority="282" stopIfTrue="1">
      <formula>ISBLANK(H89)</formula>
    </cfRule>
    <cfRule type="expression" dxfId="178" priority="283">
      <formula>NOT(ISBLANK(H89))</formula>
    </cfRule>
  </conditionalFormatting>
  <conditionalFormatting sqref="G91">
    <cfRule type="expression" dxfId="177" priority="251" stopIfTrue="1">
      <formula>NOT(ISBLANK(H91))</formula>
    </cfRule>
    <cfRule type="expression" dxfId="176" priority="475">
      <formula>OR($H$8="地上権",$H$8="賃借権")</formula>
    </cfRule>
  </conditionalFormatting>
  <conditionalFormatting sqref="G95">
    <cfRule type="expression" dxfId="175" priority="199">
      <formula>G95 &lt;&gt; "必須"</formula>
    </cfRule>
    <cfRule type="expression" dxfId="174" priority="301" stopIfTrue="1">
      <formula>ISBLANK(H95)</formula>
    </cfRule>
    <cfRule type="expression" dxfId="173" priority="436">
      <formula>NOT(ISBLANK(H95))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126">
      <formula>AND($H$95="有",G105&lt;&gt;"該当の場合は必須")</formula>
    </cfRule>
    <cfRule type="expression" dxfId="158" priority="445">
      <formula>$H$95="有"</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124">
      <formula>AND($H$111="有",G112&lt;&gt;"必須")</formula>
    </cfRule>
    <cfRule type="expression" dxfId="150" priority="404">
      <formula>$H$111="有"</formula>
    </cfRule>
  </conditionalFormatting>
  <conditionalFormatting sqref="G114:G115">
    <cfRule type="expression" dxfId="149" priority="394">
      <formula>$H$111="有"</formula>
    </cfRule>
  </conditionalFormatting>
  <conditionalFormatting sqref="G116:G117">
    <cfRule type="expression" dxfId="148" priority="123">
      <formula>AND($H$111="有",G116&lt;&gt;"必須")</formula>
    </cfRule>
    <cfRule type="expression" dxfId="147" priority="337">
      <formula>$H$111="有"</formula>
    </cfRule>
  </conditionalFormatting>
  <conditionalFormatting sqref="G116:G118">
    <cfRule type="expression" dxfId="146" priority="335" stopIfTrue="1">
      <formula>NOT(ISBLANK(H116))</formula>
    </cfRule>
  </conditionalFormatting>
  <conditionalFormatting sqref="G118">
    <cfRule type="expression" dxfId="145" priority="122">
      <formula>AND($H$74="現況地目や共有持分割合等の単位にまとめて届出",$H$111="有",G118&lt;&gt;"必須")</formula>
    </cfRule>
    <cfRule type="expression" dxfId="144" priority="393">
      <formula>AND($H$74="現況地目や共有持分割合等の単位にまとめて届出",$H$111="有")</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120">
      <formula>AND($H$111="有",G121&lt;&gt;"該当の場合は必須")</formula>
    </cfRule>
    <cfRule type="expression" dxfId="138" priority="403">
      <formula>$H$111="有"</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119">
      <formula>AND($H$111="有",G127&lt;&gt;"必須")</formula>
    </cfRule>
    <cfRule type="expression" dxfId="133" priority="425">
      <formula>$H$111="有"</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116">
      <formula>AND($H$74="現況地目や共有持分割合等の単位にまとめて届出",$H$127="有",G134&lt;&gt;"必須")</formula>
    </cfRule>
    <cfRule type="expression" dxfId="124" priority="334">
      <formula>AND($H$74="現況地目や共有持分割合等の単位にまとめて届出",$H$127="有")</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114">
      <formula>AND($H$127="有",G137&lt;&gt;"該当の場合は必須")</formula>
    </cfRule>
    <cfRule type="expression" dxfId="118" priority="385">
      <formula>$H$127="有"</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113">
      <formula>AND($H$127="有",G143&lt;&gt;"必須")</formula>
    </cfRule>
    <cfRule type="expression" dxfId="113" priority="408">
      <formula>$H$127="有"</formula>
    </cfRule>
  </conditionalFormatting>
  <conditionalFormatting sqref="G143:G147">
    <cfRule type="expression" dxfId="112" priority="356" stopIfTrue="1">
      <formula>NOT(ISBLANK(H143))</formula>
    </cfRule>
  </conditionalFormatting>
  <conditionalFormatting sqref="G144:G145">
    <cfRule type="expression" dxfId="111" priority="112">
      <formula>AND($H$143="有",G144&lt;&gt;"必須")</formula>
    </cfRule>
    <cfRule type="expression" dxfId="110" priority="359">
      <formula>$H$143="有"</formula>
    </cfRule>
  </conditionalFormatting>
  <conditionalFormatting sqref="G146:G147">
    <cfRule type="expression" dxfId="109" priority="355">
      <formula>$H$143="有"</formula>
    </cfRule>
  </conditionalFormatting>
  <conditionalFormatting sqref="G148:G149">
    <cfRule type="expression" dxfId="108" priority="111">
      <formula>AND($H$143="有",G148&lt;&gt;"必須")</formula>
    </cfRule>
    <cfRule type="expression" dxfId="107" priority="354">
      <formula>$H$143="有"</formula>
    </cfRule>
  </conditionalFormatting>
  <conditionalFormatting sqref="G148:G150">
    <cfRule type="expression" dxfId="106" priority="326" stopIfTrue="1">
      <formula>NOT(ISBLANK(H148))</formula>
    </cfRule>
  </conditionalFormatting>
  <conditionalFormatting sqref="G150">
    <cfRule type="expression" dxfId="105" priority="110">
      <formula>AND($H$74="現況地目や共有持分割合等の単位にまとめて届出",$H$143="有",G150&lt;&gt;"必須")</formula>
    </cfRule>
    <cfRule type="expression" dxfId="104" priority="331">
      <formula>AND($H$74="現況地目や共有持分割合等の単位にまとめて届出",$H$143="有")</formula>
    </cfRule>
  </conditionalFormatting>
  <conditionalFormatting sqref="G151">
    <cfRule type="expression" dxfId="103" priority="352">
      <formula>$H$143="有"</formula>
    </cfRule>
  </conditionalFormatting>
  <conditionalFormatting sqref="G152">
    <cfRule type="expression" dxfId="102" priority="109">
      <formula>AND($H$143="有",G152&lt;&gt;"必須")</formula>
    </cfRule>
    <cfRule type="expression" dxfId="101" priority="353">
      <formula>$H$143="有"</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346" stopIfTrue="1">
      <formula>NOT(ISBLANK(H155))</formula>
    </cfRule>
    <cfRule type="expression" dxfId="95" priority="410">
      <formula>AND(OR($H$8="地上権",$H$8="賃借権"), H143="有")</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107">
      <formula>AND(OR($H$8="地上権",$H$8="賃借権"),G162&lt;&gt;"必須")</formula>
    </cfRule>
    <cfRule type="expression" dxfId="90" priority="454">
      <formula>OR($H$8="地上権",$H$8="賃借権")</formula>
    </cfRule>
  </conditionalFormatting>
  <conditionalFormatting sqref="G164">
    <cfRule type="expression" dxfId="89" priority="166">
      <formula>G164 &lt;&gt; "必須"</formula>
    </cfRule>
    <cfRule type="expression" dxfId="88" priority="449" stopIfTrue="1">
      <formula>ISBLANK($H$164)</formula>
    </cfRule>
    <cfRule type="expression" dxfId="87" priority="451">
      <formula>NOT(ISBLANK($H$164))</formula>
    </cfRule>
  </conditionalFormatting>
  <conditionalFormatting sqref="G168">
    <cfRule type="expression" dxfId="86" priority="165">
      <formula>G168 &lt;&gt; "必須"</formula>
    </cfRule>
    <cfRule type="expression" dxfId="85" priority="524">
      <formula>ISBLANK(H168)</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291" stopIfTrue="1">
      <formula>ISBLANK(H176)</formula>
    </cfRule>
    <cfRule type="expression" dxfId="74" priority="481" stopIfTrue="1">
      <formula>$H$176="有"</formula>
    </cfRule>
    <cfRule type="expression" dxfId="73" priority="512">
      <formula>NOT(ISBLANK(H176))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101">
      <formula>AND(COUNTIF($H$177:$H$180,"有")&gt;0,G182&lt;&gt;"必須")</formula>
    </cfRule>
    <cfRule type="expression" dxfId="68" priority="506">
      <formula>COUNTIF($H$177:$H$180,"有")&gt;0</formula>
    </cfRule>
  </conditionalFormatting>
  <conditionalFormatting sqref="G186">
    <cfRule type="expression" dxfId="67" priority="89">
      <formula>G186 &lt;&gt; "必須"</formula>
    </cfRule>
    <cfRule type="expression" dxfId="66" priority="252" stopIfTrue="1">
      <formula>ISBLANK(H186)</formula>
    </cfRule>
    <cfRule type="expression" dxfId="65" priority="290" stopIfTrue="1">
      <formula>$H$186="有"</formula>
    </cfRule>
    <cfRule type="expression" dxfId="64" priority="503">
      <formula>NOT(ISBLANK(H186))</formula>
    </cfRule>
  </conditionalFormatting>
  <conditionalFormatting sqref="G187:G188">
    <cfRule type="expression" dxfId="63" priority="100">
      <formula>AND($H$186="有",G187&lt;&gt;"必須")</formula>
    </cfRule>
    <cfRule type="expression" dxfId="62" priority="500">
      <formula>$H$186="有"</formula>
    </cfRule>
  </conditionalFormatting>
  <conditionalFormatting sqref="G187:G190">
    <cfRule type="expression" dxfId="61" priority="288" stopIfTrue="1">
      <formula>NOT(ISBLANK(H187))</formula>
    </cfRule>
  </conditionalFormatting>
  <conditionalFormatting sqref="G189">
    <cfRule type="expression" dxfId="60" priority="99" stopIfTrue="1">
      <formula>AND($H$188="有",G189&lt;&gt;"必須")</formula>
    </cfRule>
    <cfRule type="expression" dxfId="59" priority="289" stopIfTrue="1">
      <formula>$H$188="有"</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97">
      <formula>AND($H$194="有",G195&lt;&gt;"必須")</formula>
    </cfRule>
    <cfRule type="expression" dxfId="55" priority="483">
      <formula>$H$194="有"</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3">
      <formula>$H$128="無し"</formula>
    </cfRule>
    <cfRule type="expression" dxfId="27" priority="494">
      <formula>#REF!="無し"</formula>
    </cfRule>
    <cfRule type="expression" dxfId="26" priority="495">
      <formula>$H$125="無し"</formula>
    </cfRule>
  </conditionalFormatting>
  <conditionalFormatting sqref="I200">
    <cfRule type="expression" dxfId="25" priority="622">
      <formula>$H$128="無し"</formula>
    </cfRule>
    <cfRule type="expression" dxfId="24" priority="623">
      <formula>#REF!="無し"</formula>
    </cfRule>
    <cfRule type="expression" dxfId="23" priority="624">
      <formula>$H$125="無し"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topLeftCell="A10" zoomScaleNormal="100" zoomScaleSheetLayoutView="70" workbookViewId="0">
      <selection activeCell="C26" sqref="C26:F27"/>
    </sheetView>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9069</v>
      </c>
    </row>
    <row r="3" spans="1:46" ht="18" customHeight="1" thickBot="1" x14ac:dyDescent="0.25">
      <c r="B3" s="897" t="str">
        <f>IF(ISBLANK(行政用!H17), "", 行政用!H17)</f>
        <v>佐賀県知事</v>
      </c>
      <c r="C3" s="897"/>
      <c r="D3" s="897"/>
      <c r="E3" s="897"/>
      <c r="F3" s="897"/>
      <c r="G3" s="897"/>
      <c r="H3" s="897"/>
      <c r="I3" s="897"/>
      <c r="J3" s="897"/>
      <c r="K3" s="897"/>
      <c r="L3" s="130" t="s">
        <v>8107</v>
      </c>
      <c r="AF3" s="898" t="s">
        <v>8106</v>
      </c>
      <c r="AG3" s="899"/>
      <c r="AH3" s="899"/>
      <c r="AI3" s="900"/>
      <c r="AJ3" s="901" t="str">
        <f>IF(ISBLANK(入力フォーム!H6), "", 入力フォーム!H6)</f>
        <v/>
      </c>
      <c r="AK3" s="901"/>
      <c r="AL3" s="901"/>
      <c r="AM3" s="901"/>
      <c r="AN3" s="901"/>
      <c r="AO3" s="901"/>
      <c r="AP3" s="901"/>
      <c r="AQ3" s="901"/>
      <c r="AR3" s="901"/>
      <c r="AS3" s="902"/>
    </row>
    <row r="4" spans="1:46" ht="16.5" customHeight="1" x14ac:dyDescent="0.2">
      <c r="AF4" s="903" t="s">
        <v>8390</v>
      </c>
      <c r="AG4" s="904"/>
      <c r="AH4" s="904"/>
      <c r="AI4" s="905"/>
      <c r="AJ4" s="906" t="str">
        <f>IF(ISBLANK(入力フォーム!H79), "", 入力フォーム!H79)</f>
        <v/>
      </c>
      <c r="AK4" s="906"/>
      <c r="AL4" s="906"/>
      <c r="AM4" s="906"/>
      <c r="AN4" s="906"/>
      <c r="AO4" s="906"/>
      <c r="AP4" s="906"/>
      <c r="AQ4" s="906"/>
      <c r="AR4" s="906"/>
      <c r="AS4" s="906"/>
    </row>
    <row r="5" spans="1:46" ht="16.5" customHeight="1" x14ac:dyDescent="0.2">
      <c r="A5" s="131"/>
      <c r="B5" s="907" t="s">
        <v>8468</v>
      </c>
      <c r="C5" s="907"/>
      <c r="D5" s="907"/>
      <c r="E5" s="907"/>
      <c r="F5" s="907"/>
      <c r="G5" s="907"/>
      <c r="H5" s="907"/>
      <c r="I5" s="907"/>
      <c r="J5" s="907"/>
      <c r="K5" s="907"/>
      <c r="L5" s="907"/>
      <c r="M5" s="907"/>
      <c r="N5" s="907"/>
      <c r="O5" s="907"/>
      <c r="P5" s="907"/>
      <c r="Q5" s="907"/>
      <c r="R5" s="907"/>
      <c r="S5" s="907"/>
      <c r="T5" s="907"/>
      <c r="U5" s="907"/>
      <c r="V5" s="907"/>
      <c r="W5" s="907"/>
      <c r="X5" s="907"/>
      <c r="Y5" s="907"/>
      <c r="Z5" s="907"/>
      <c r="AA5" s="907"/>
      <c r="AB5" s="907"/>
      <c r="AC5" s="907"/>
      <c r="AD5" s="907"/>
      <c r="AE5" s="132"/>
      <c r="AF5" s="908" t="s">
        <v>8391</v>
      </c>
      <c r="AG5" s="909"/>
      <c r="AH5" s="909"/>
      <c r="AI5" s="910"/>
      <c r="AJ5" s="911"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912"/>
      <c r="AL5" s="912"/>
      <c r="AM5" s="912"/>
      <c r="AN5" s="912"/>
      <c r="AO5" s="913"/>
      <c r="AP5" s="914" t="str">
        <f>IF(入力フォーム!H63="単独の届出", "(単) ・ 団",IF(入力フォーム!H63="一団の土地（新規）", "単 ・ (団)",IF(入力フォーム!H63="一団の土地（継続）", "単 ・ (団)","単 ・ 団")))</f>
        <v>単 ・ 団</v>
      </c>
      <c r="AQ5" s="914"/>
      <c r="AR5" s="914"/>
      <c r="AS5" s="914"/>
      <c r="AT5" s="133"/>
    </row>
    <row r="6" spans="1:46" ht="16.5" customHeight="1" x14ac:dyDescent="0.2">
      <c r="A6" s="131"/>
      <c r="B6" s="907"/>
      <c r="C6" s="907"/>
      <c r="D6" s="907"/>
      <c r="E6" s="907"/>
      <c r="F6" s="907"/>
      <c r="G6" s="907"/>
      <c r="H6" s="907"/>
      <c r="I6" s="907"/>
      <c r="J6" s="907"/>
      <c r="K6" s="907"/>
      <c r="L6" s="907"/>
      <c r="M6" s="907"/>
      <c r="N6" s="907"/>
      <c r="O6" s="907"/>
      <c r="P6" s="907"/>
      <c r="Q6" s="907"/>
      <c r="R6" s="907"/>
      <c r="S6" s="907"/>
      <c r="T6" s="907"/>
      <c r="U6" s="907"/>
      <c r="V6" s="907"/>
      <c r="W6" s="907"/>
      <c r="X6" s="907"/>
      <c r="Y6" s="907"/>
      <c r="Z6" s="907"/>
      <c r="AA6" s="907"/>
      <c r="AB6" s="907"/>
      <c r="AC6" s="907"/>
      <c r="AD6" s="907"/>
      <c r="AE6" s="132"/>
      <c r="AF6" s="915" t="s">
        <v>9062</v>
      </c>
      <c r="AG6" s="916"/>
      <c r="AH6" s="916"/>
      <c r="AI6" s="917"/>
      <c r="AJ6" s="918" t="str">
        <f>IF(ISBLANK(行政用!H23), "", 行政用!H23)</f>
        <v/>
      </c>
      <c r="AK6" s="919"/>
      <c r="AL6" s="919"/>
      <c r="AM6" s="919"/>
      <c r="AN6" s="919"/>
      <c r="AO6" s="919"/>
      <c r="AP6" s="920" t="str">
        <f>IF(ISBLANK(行政用!H52), "",  "第" &amp; 行政用!H52 &amp; "号")</f>
        <v/>
      </c>
      <c r="AQ6" s="920"/>
      <c r="AR6" s="920"/>
      <c r="AS6" s="921"/>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15" t="s">
        <v>9063</v>
      </c>
      <c r="AG7" s="916"/>
      <c r="AH7" s="916"/>
      <c r="AI7" s="917"/>
      <c r="AJ7" s="918" t="str">
        <f>IF(ISBLANK(行政用!H54), "", 行政用!H54)</f>
        <v/>
      </c>
      <c r="AK7" s="919"/>
      <c r="AL7" s="919"/>
      <c r="AM7" s="919"/>
      <c r="AN7" s="919"/>
      <c r="AO7" s="919"/>
      <c r="AP7" s="920" t="str">
        <f>IF(ISBLANK(行政用!H55), "",  "第" &amp; 行政用!H55 &amp; "号")</f>
        <v/>
      </c>
      <c r="AQ7" s="920"/>
      <c r="AR7" s="920"/>
      <c r="AS7" s="921"/>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66" t="s">
        <v>8105</v>
      </c>
      <c r="B9" s="614"/>
      <c r="C9" s="614"/>
      <c r="D9" s="614"/>
      <c r="E9" s="867"/>
      <c r="F9" s="870" t="str">
        <f>IF(ISBLANK(入力フォーム!H7), "", 入力フォーム!H7)</f>
        <v/>
      </c>
      <c r="G9" s="871"/>
      <c r="H9" s="871"/>
      <c r="I9" s="871"/>
      <c r="J9" s="871"/>
      <c r="K9" s="871"/>
      <c r="L9" s="871"/>
      <c r="M9" s="871"/>
      <c r="N9" s="871"/>
      <c r="O9" s="872"/>
      <c r="P9" s="866" t="s">
        <v>8392</v>
      </c>
      <c r="Q9" s="614"/>
      <c r="R9" s="614"/>
      <c r="S9" s="614"/>
      <c r="T9" s="867"/>
      <c r="U9" s="876" t="str">
        <f>IF(入力フォーム!H8="所有権","☑","□")</f>
        <v>□</v>
      </c>
      <c r="V9" s="878" t="s">
        <v>8393</v>
      </c>
      <c r="W9" s="878"/>
      <c r="X9" s="878"/>
      <c r="Y9" s="408" t="str">
        <f>IF(入力フォーム!H8="地上権","☑","□")</f>
        <v>□</v>
      </c>
      <c r="Z9" s="884" t="s">
        <v>8103</v>
      </c>
      <c r="AA9" s="884"/>
      <c r="AB9" s="884"/>
      <c r="AC9" s="408" t="str">
        <f>IF(入力フォーム!H8="賃借権","☑","□")</f>
        <v>□</v>
      </c>
      <c r="AD9" s="884" t="s">
        <v>8102</v>
      </c>
      <c r="AE9" s="884"/>
      <c r="AF9" s="884"/>
      <c r="AG9" s="408" t="str">
        <f>IF(入力フォーム!H8="信託受益権","☑","□")</f>
        <v>□</v>
      </c>
      <c r="AH9" s="878" t="s">
        <v>8394</v>
      </c>
      <c r="AI9" s="878"/>
      <c r="AJ9" s="878"/>
      <c r="AK9" s="878"/>
      <c r="AL9" s="136"/>
      <c r="AM9" s="136"/>
      <c r="AN9" s="614" t="s">
        <v>8100</v>
      </c>
      <c r="AO9" s="881" t="str">
        <f>IF(入力フォーム!H10="移転","☑","□")</f>
        <v>□</v>
      </c>
      <c r="AP9" s="614" t="s">
        <v>8454</v>
      </c>
      <c r="AQ9" s="614"/>
      <c r="AR9" s="881" t="str">
        <f>IF(入力フォーム!H10="設定","☑","□")</f>
        <v>□</v>
      </c>
      <c r="AS9" s="614" t="s">
        <v>8395</v>
      </c>
      <c r="AT9" s="615"/>
    </row>
    <row r="10" spans="1:46" ht="19.5" customHeight="1" thickBot="1" x14ac:dyDescent="0.25">
      <c r="A10" s="868"/>
      <c r="B10" s="728"/>
      <c r="C10" s="728"/>
      <c r="D10" s="728"/>
      <c r="E10" s="869"/>
      <c r="F10" s="873"/>
      <c r="G10" s="874"/>
      <c r="H10" s="874"/>
      <c r="I10" s="874"/>
      <c r="J10" s="874"/>
      <c r="K10" s="874"/>
      <c r="L10" s="874"/>
      <c r="M10" s="874"/>
      <c r="N10" s="874"/>
      <c r="O10" s="875"/>
      <c r="P10" s="868"/>
      <c r="Q10" s="728"/>
      <c r="R10" s="728"/>
      <c r="S10" s="728"/>
      <c r="T10" s="869"/>
      <c r="U10" s="877"/>
      <c r="V10" s="879"/>
      <c r="W10" s="879"/>
      <c r="X10" s="879"/>
      <c r="Y10" s="409" t="str">
        <f>IF(入力フォーム!H8="その他","☑","□")</f>
        <v>□</v>
      </c>
      <c r="Z10" s="137" t="s">
        <v>8396</v>
      </c>
      <c r="AA10" s="138"/>
      <c r="AB10" s="138"/>
      <c r="AC10" s="883" t="str">
        <f>IF(ISBLANK(入力フォーム!H9), "", 入力フォーム!H9)</f>
        <v/>
      </c>
      <c r="AD10" s="883"/>
      <c r="AE10" s="883"/>
      <c r="AF10" s="883"/>
      <c r="AG10" s="883"/>
      <c r="AH10" s="883"/>
      <c r="AI10" s="883"/>
      <c r="AJ10" s="883"/>
      <c r="AK10" s="883"/>
      <c r="AL10" s="883"/>
      <c r="AM10" s="137" t="s">
        <v>8397</v>
      </c>
      <c r="AN10" s="728"/>
      <c r="AO10" s="730"/>
      <c r="AP10" s="728"/>
      <c r="AQ10" s="728"/>
      <c r="AR10" s="730"/>
      <c r="AS10" s="728"/>
      <c r="AT10" s="882"/>
    </row>
    <row r="11" spans="1:46" ht="18" customHeight="1" x14ac:dyDescent="0.2">
      <c r="A11" s="609" t="s">
        <v>8398</v>
      </c>
      <c r="B11" s="610"/>
      <c r="C11" s="610"/>
      <c r="D11" s="610"/>
      <c r="E11" s="610"/>
      <c r="F11" s="610"/>
      <c r="G11" s="610"/>
      <c r="H11" s="610"/>
      <c r="I11" s="610"/>
      <c r="J11" s="610"/>
      <c r="K11" s="610"/>
      <c r="L11" s="610"/>
      <c r="M11" s="610"/>
      <c r="N11" s="610"/>
      <c r="O11" s="610"/>
      <c r="P11" s="610"/>
      <c r="Q11" s="610"/>
      <c r="R11" s="610"/>
      <c r="S11" s="610"/>
      <c r="T11" s="610"/>
      <c r="U11" s="610"/>
      <c r="V11" s="610"/>
      <c r="W11" s="610"/>
      <c r="X11" s="610"/>
      <c r="Y11" s="666"/>
      <c r="Z11" s="609" t="s">
        <v>8399</v>
      </c>
      <c r="AA11" s="610"/>
      <c r="AB11" s="610"/>
      <c r="AC11" s="610"/>
      <c r="AD11" s="610"/>
      <c r="AE11" s="610"/>
      <c r="AF11" s="610"/>
      <c r="AG11" s="610"/>
      <c r="AH11" s="610"/>
      <c r="AI11" s="610"/>
      <c r="AJ11" s="610"/>
      <c r="AK11" s="610"/>
      <c r="AL11" s="610"/>
      <c r="AM11" s="610"/>
      <c r="AN11" s="610"/>
      <c r="AO11" s="610"/>
      <c r="AP11" s="610"/>
      <c r="AQ11" s="610"/>
      <c r="AR11" s="610"/>
      <c r="AS11" s="610"/>
      <c r="AT11" s="666"/>
    </row>
    <row r="12" spans="1:46" ht="18" customHeight="1" x14ac:dyDescent="0.2">
      <c r="A12" s="139" t="s">
        <v>8400</v>
      </c>
      <c r="B12" s="140"/>
      <c r="C12" s="140"/>
      <c r="D12" s="140"/>
      <c r="E12" s="140"/>
      <c r="F12" s="140"/>
      <c r="G12" s="140"/>
      <c r="H12" s="140"/>
      <c r="I12" s="140"/>
      <c r="J12" s="140"/>
      <c r="K12" s="786" t="s">
        <v>8401</v>
      </c>
      <c r="L12" s="787"/>
      <c r="M12" s="787"/>
      <c r="N12" s="787"/>
      <c r="O12" s="141" t="s">
        <v>8402</v>
      </c>
      <c r="P12" s="880" t="str">
        <f>IF(入力フォーム!H44="無", 0, IF(ISBLANK(入力フォーム!H45), "", 入力フォーム!H45))</f>
        <v/>
      </c>
      <c r="Q12" s="880"/>
      <c r="R12" s="142" t="s">
        <v>8403</v>
      </c>
      <c r="S12" s="885" t="s">
        <v>8097</v>
      </c>
      <c r="T12" s="886"/>
      <c r="U12" s="886"/>
      <c r="V12" s="886"/>
      <c r="W12" s="886"/>
      <c r="X12" s="886"/>
      <c r="Y12" s="887"/>
      <c r="Z12" s="139" t="s">
        <v>8400</v>
      </c>
      <c r="AA12" s="140"/>
      <c r="AB12" s="140"/>
      <c r="AC12" s="140"/>
      <c r="AD12" s="140"/>
      <c r="AE12" s="140"/>
      <c r="AF12" s="140"/>
      <c r="AG12" s="140"/>
      <c r="AH12" s="140"/>
      <c r="AI12" s="140"/>
      <c r="AJ12" s="140"/>
      <c r="AK12" s="140"/>
      <c r="AL12" s="140"/>
      <c r="AM12" s="786" t="s">
        <v>8404</v>
      </c>
      <c r="AN12" s="787"/>
      <c r="AO12" s="787"/>
      <c r="AP12" s="787"/>
      <c r="AQ12" s="141" t="s">
        <v>8402</v>
      </c>
      <c r="AR12" s="788" t="str">
        <f>IF(入力フォーム!H57="無", 0, IF(ISBLANK(入力フォーム!H58), "", 入力フォーム!H58))</f>
        <v/>
      </c>
      <c r="AS12" s="788"/>
      <c r="AT12" s="143" t="s">
        <v>8403</v>
      </c>
    </row>
    <row r="13" spans="1:46" ht="30.75" customHeight="1" x14ac:dyDescent="0.2">
      <c r="A13" s="857" t="str">
        <f>IF(ISBLANK(入力フォーム!H23), "", 入力フォーム!H23)</f>
        <v/>
      </c>
      <c r="B13" s="858"/>
      <c r="C13" s="858"/>
      <c r="D13" s="858"/>
      <c r="E13" s="858"/>
      <c r="F13" s="858"/>
      <c r="G13" s="858"/>
      <c r="H13" s="858"/>
      <c r="I13" s="858"/>
      <c r="J13" s="858"/>
      <c r="K13" s="858"/>
      <c r="L13" s="858"/>
      <c r="M13" s="858"/>
      <c r="N13" s="858"/>
      <c r="O13" s="858"/>
      <c r="P13" s="858"/>
      <c r="Q13" s="858"/>
      <c r="R13" s="859"/>
      <c r="S13" s="569" t="str">
        <f>IF(入力フォーム!H21="個人",IF(ISBLANK(入力フォーム!H26), "", IF(入力フォーム!H26="その他", 入力フォーム!H27, 入力フォーム!H26)),IF(ISBLANK(入力フォーム!H29), "", IF(入力フォーム!H29="その他", 入力フォーム!H30, 入力フォーム!H29)))</f>
        <v/>
      </c>
      <c r="T13" s="570"/>
      <c r="U13" s="570"/>
      <c r="V13" s="570"/>
      <c r="W13" s="570"/>
      <c r="X13" s="570"/>
      <c r="Y13" s="571"/>
      <c r="Z13" s="863" t="str">
        <f>IF(ISBLANK(入力フォーム!H55), "", 入力フォーム!H55)</f>
        <v/>
      </c>
      <c r="AA13" s="864"/>
      <c r="AB13" s="864"/>
      <c r="AC13" s="864"/>
      <c r="AD13" s="864"/>
      <c r="AE13" s="864"/>
      <c r="AF13" s="864"/>
      <c r="AG13" s="864"/>
      <c r="AH13" s="864"/>
      <c r="AI13" s="864"/>
      <c r="AJ13" s="864"/>
      <c r="AK13" s="864"/>
      <c r="AL13" s="864"/>
      <c r="AM13" s="864"/>
      <c r="AN13" s="864"/>
      <c r="AO13" s="864"/>
      <c r="AP13" s="864"/>
      <c r="AQ13" s="864"/>
      <c r="AR13" s="864"/>
      <c r="AS13" s="864"/>
      <c r="AT13" s="865"/>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60"/>
      <c r="T14" s="861"/>
      <c r="U14" s="861"/>
      <c r="V14" s="861"/>
      <c r="W14" s="861"/>
      <c r="X14" s="861"/>
      <c r="Y14" s="862"/>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92" t="s">
        <v>8096</v>
      </c>
      <c r="B15" s="693"/>
      <c r="C15" s="693"/>
      <c r="D15" s="693"/>
      <c r="E15" s="693"/>
      <c r="F15" s="693"/>
      <c r="G15" s="693"/>
      <c r="H15" s="789"/>
      <c r="I15" s="789"/>
      <c r="J15" s="789"/>
      <c r="K15" s="789"/>
      <c r="L15" s="789"/>
      <c r="M15" s="789"/>
      <c r="N15" s="789"/>
      <c r="O15" s="789"/>
      <c r="P15" s="789"/>
      <c r="Q15" s="789"/>
      <c r="R15" s="790"/>
      <c r="S15" s="793" t="s">
        <v>11079</v>
      </c>
      <c r="T15" s="794"/>
      <c r="U15" s="794"/>
      <c r="V15" s="794"/>
      <c r="W15" s="794"/>
      <c r="X15" s="794"/>
      <c r="Y15" s="795"/>
      <c r="Z15" s="791" t="s">
        <v>8096</v>
      </c>
      <c r="AA15" s="792"/>
      <c r="AB15" s="792"/>
      <c r="AC15" s="792"/>
      <c r="AD15" s="792"/>
      <c r="AE15" s="792"/>
      <c r="AF15" s="792"/>
      <c r="AG15" s="796"/>
      <c r="AH15" s="796"/>
      <c r="AI15" s="796"/>
      <c r="AJ15" s="796"/>
      <c r="AK15" s="796"/>
      <c r="AL15" s="796"/>
      <c r="AM15" s="796"/>
      <c r="AN15" s="796"/>
      <c r="AO15" s="796"/>
      <c r="AP15" s="796"/>
      <c r="AQ15" s="796"/>
      <c r="AR15" s="796"/>
      <c r="AS15" s="796"/>
      <c r="AT15" s="797"/>
    </row>
    <row r="16" spans="1:46" ht="18" customHeight="1" x14ac:dyDescent="0.2">
      <c r="A16" s="585" t="str">
        <f>IF(ISBLANK(入力フォーム!H24), "", 入力フォーム!H24)</f>
        <v/>
      </c>
      <c r="B16" s="586"/>
      <c r="C16" s="586"/>
      <c r="D16" s="586"/>
      <c r="E16" s="586"/>
      <c r="F16" s="586"/>
      <c r="G16" s="586"/>
      <c r="H16" s="586"/>
      <c r="I16" s="586"/>
      <c r="J16" s="586"/>
      <c r="K16" s="586"/>
      <c r="L16" s="131"/>
      <c r="M16" s="131"/>
      <c r="N16" s="149"/>
      <c r="O16" s="149"/>
      <c r="P16" s="149"/>
      <c r="Q16" s="149"/>
      <c r="R16" s="150"/>
      <c r="S16" s="569" t="str">
        <f>IF(ISBLANK(入力フォーム!H31), "", IF(入力フォーム!H31="その他", 入力フォーム!H32, 入力フォーム!H31))</f>
        <v/>
      </c>
      <c r="T16" s="570"/>
      <c r="U16" s="570"/>
      <c r="V16" s="570"/>
      <c r="W16" s="570"/>
      <c r="X16" s="570"/>
      <c r="Y16" s="571"/>
      <c r="Z16" s="587" t="str">
        <f>IF(ISBLANK(入力フォーム!H56), "", 入力フォーム!H56)</f>
        <v/>
      </c>
      <c r="AA16" s="588"/>
      <c r="AB16" s="588"/>
      <c r="AC16" s="588"/>
      <c r="AD16" s="588"/>
      <c r="AE16" s="588"/>
      <c r="AF16" s="588"/>
      <c r="AG16" s="588"/>
      <c r="AH16" s="588"/>
      <c r="AI16" s="588"/>
      <c r="AJ16" s="588"/>
      <c r="AK16" s="588"/>
      <c r="AL16" s="588"/>
      <c r="AM16" s="588"/>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572"/>
      <c r="T17" s="573"/>
      <c r="U17" s="573"/>
      <c r="V17" s="573"/>
      <c r="W17" s="573"/>
      <c r="X17" s="573"/>
      <c r="Y17" s="574"/>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90" t="str">
        <f>IF(ISBLANK(入力フォーム!H14), "", 入力フォーム!H14)</f>
        <v/>
      </c>
      <c r="C19" s="690"/>
      <c r="D19" s="690"/>
      <c r="E19" s="690"/>
      <c r="F19" s="149"/>
      <c r="G19" s="149"/>
      <c r="H19" s="149"/>
      <c r="I19" s="149"/>
      <c r="J19" s="149"/>
      <c r="K19" s="149"/>
      <c r="L19" s="149"/>
      <c r="M19" s="149"/>
      <c r="N19" s="149"/>
      <c r="O19" s="149"/>
      <c r="P19" s="149"/>
      <c r="Q19" s="149"/>
      <c r="R19" s="150"/>
      <c r="S19" s="589" t="str">
        <f>IF(入力フォーム!H21="個人",IF(入力フォーム!H28="該当","☑","□"),IF(入力フォーム!H33="該当","☑","□"))</f>
        <v>□</v>
      </c>
      <c r="T19" s="590" t="s">
        <v>8452</v>
      </c>
      <c r="U19" s="590"/>
      <c r="V19" s="590"/>
      <c r="W19" s="590"/>
      <c r="X19" s="591" t="s">
        <v>11153</v>
      </c>
      <c r="Y19" s="592"/>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888"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89"/>
      <c r="C20" s="889"/>
      <c r="D20" s="889"/>
      <c r="E20" s="889"/>
      <c r="F20" s="889"/>
      <c r="G20" s="889"/>
      <c r="H20" s="889"/>
      <c r="I20" s="889"/>
      <c r="J20" s="889"/>
      <c r="K20" s="889"/>
      <c r="L20" s="889"/>
      <c r="M20" s="889"/>
      <c r="N20" s="889"/>
      <c r="O20" s="889"/>
      <c r="P20" s="889"/>
      <c r="Q20" s="889"/>
      <c r="R20" s="890"/>
      <c r="S20" s="589"/>
      <c r="T20" s="590"/>
      <c r="U20" s="590"/>
      <c r="V20" s="590"/>
      <c r="W20" s="590"/>
      <c r="X20" s="591"/>
      <c r="Y20" s="592"/>
      <c r="Z20" s="889" t="str">
        <f>IF(ISBLANK(入力フォーム!H50), "", IF(入力フォーム!H50="国外", 入力フォーム!H52&amp;入力フォーム!H53, 入力フォーム!H50&amp;入力フォーム!H51&amp;入力フォーム!H52&amp;入力フォーム!H53))</f>
        <v/>
      </c>
      <c r="AA20" s="889"/>
      <c r="AB20" s="889"/>
      <c r="AC20" s="889"/>
      <c r="AD20" s="889"/>
      <c r="AE20" s="889"/>
      <c r="AF20" s="889"/>
      <c r="AG20" s="889"/>
      <c r="AH20" s="889"/>
      <c r="AI20" s="889"/>
      <c r="AJ20" s="889"/>
      <c r="AK20" s="889"/>
      <c r="AL20" s="889"/>
      <c r="AM20" s="889"/>
      <c r="AN20" s="889"/>
      <c r="AO20" s="889"/>
      <c r="AP20" s="889"/>
      <c r="AQ20" s="889"/>
      <c r="AR20" s="889"/>
      <c r="AS20" s="889"/>
      <c r="AT20" s="894"/>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888"/>
      <c r="B21" s="889"/>
      <c r="C21" s="889"/>
      <c r="D21" s="889"/>
      <c r="E21" s="889"/>
      <c r="F21" s="889"/>
      <c r="G21" s="889"/>
      <c r="H21" s="889"/>
      <c r="I21" s="889"/>
      <c r="J21" s="889"/>
      <c r="K21" s="889"/>
      <c r="L21" s="889"/>
      <c r="M21" s="889"/>
      <c r="N21" s="889"/>
      <c r="O21" s="889"/>
      <c r="P21" s="889"/>
      <c r="Q21" s="889"/>
      <c r="R21" s="890"/>
      <c r="S21" s="429"/>
      <c r="T21" s="295"/>
      <c r="U21" s="295"/>
      <c r="V21" s="295"/>
      <c r="W21" s="295"/>
      <c r="X21" s="298"/>
      <c r="Y21" s="299"/>
      <c r="Z21" s="889"/>
      <c r="AA21" s="889"/>
      <c r="AB21" s="889"/>
      <c r="AC21" s="889"/>
      <c r="AD21" s="889"/>
      <c r="AE21" s="889"/>
      <c r="AF21" s="889"/>
      <c r="AG21" s="889"/>
      <c r="AH21" s="889"/>
      <c r="AI21" s="889"/>
      <c r="AJ21" s="889"/>
      <c r="AK21" s="889"/>
      <c r="AL21" s="889"/>
      <c r="AM21" s="889"/>
      <c r="AN21" s="889"/>
      <c r="AO21" s="889"/>
      <c r="AP21" s="889"/>
      <c r="AQ21" s="889"/>
      <c r="AR21" s="889"/>
      <c r="AS21" s="889"/>
      <c r="AT21" s="894"/>
    </row>
    <row r="22" spans="1:82" ht="17.100000000000001" customHeight="1" thickBot="1" x14ac:dyDescent="0.25">
      <c r="A22" s="891"/>
      <c r="B22" s="892"/>
      <c r="C22" s="892"/>
      <c r="D22" s="892"/>
      <c r="E22" s="892"/>
      <c r="F22" s="892"/>
      <c r="G22" s="892"/>
      <c r="H22" s="892"/>
      <c r="I22" s="892"/>
      <c r="J22" s="892"/>
      <c r="K22" s="892"/>
      <c r="L22" s="892"/>
      <c r="M22" s="892"/>
      <c r="N22" s="892"/>
      <c r="O22" s="892"/>
      <c r="P22" s="892"/>
      <c r="Q22" s="892"/>
      <c r="R22" s="893"/>
      <c r="S22" s="300"/>
      <c r="Y22" s="301"/>
      <c r="Z22" s="895"/>
      <c r="AA22" s="895"/>
      <c r="AB22" s="895"/>
      <c r="AC22" s="895"/>
      <c r="AD22" s="895"/>
      <c r="AE22" s="895"/>
      <c r="AF22" s="895"/>
      <c r="AG22" s="895"/>
      <c r="AH22" s="895"/>
      <c r="AI22" s="895"/>
      <c r="AJ22" s="895"/>
      <c r="AK22" s="895"/>
      <c r="AL22" s="895"/>
      <c r="AM22" s="895"/>
      <c r="AN22" s="895"/>
      <c r="AO22" s="895"/>
      <c r="AP22" s="895"/>
      <c r="AQ22" s="895"/>
      <c r="AR22" s="895"/>
      <c r="AS22" s="895"/>
      <c r="AT22" s="896"/>
    </row>
    <row r="23" spans="1:82" ht="17.100000000000001" customHeight="1" x14ac:dyDescent="0.2">
      <c r="A23" s="846" t="s">
        <v>8406</v>
      </c>
      <c r="B23" s="847"/>
      <c r="C23" s="847"/>
      <c r="D23" s="848"/>
      <c r="E23" s="720" t="str">
        <f>IF(ISBLANK(入力フォーム!H25), "", 入力フォーム!H25)</f>
        <v/>
      </c>
      <c r="F23" s="720"/>
      <c r="G23" s="720"/>
      <c r="H23" s="720"/>
      <c r="I23" s="720"/>
      <c r="J23" s="720"/>
      <c r="K23" s="720"/>
      <c r="L23" s="720"/>
      <c r="M23" s="720"/>
      <c r="N23" s="720"/>
      <c r="O23" s="720"/>
      <c r="P23" s="720"/>
      <c r="Q23" s="720"/>
      <c r="R23" s="721"/>
      <c r="S23" s="302"/>
      <c r="T23" s="303"/>
      <c r="U23" s="303"/>
      <c r="V23" s="303"/>
      <c r="W23" s="303"/>
      <c r="X23" s="303"/>
      <c r="Y23" s="304"/>
      <c r="Z23" s="849" t="s">
        <v>11167</v>
      </c>
      <c r="AA23" s="849"/>
      <c r="AB23" s="849"/>
      <c r="AC23" s="849"/>
      <c r="AD23" s="849"/>
      <c r="AE23" s="849"/>
      <c r="AF23" s="849"/>
      <c r="AG23" s="849"/>
      <c r="AH23" s="849"/>
      <c r="AI23" s="849"/>
      <c r="AJ23" s="849"/>
      <c r="AK23" s="849"/>
      <c r="AL23" s="849"/>
      <c r="AM23" s="849"/>
      <c r="AN23" s="849"/>
      <c r="AO23" s="849"/>
      <c r="AP23" s="849"/>
      <c r="AQ23" s="849"/>
      <c r="AR23" s="849"/>
      <c r="AS23" s="849"/>
      <c r="AT23" s="849"/>
    </row>
    <row r="24" spans="1:82" ht="17.100000000000001" customHeight="1" x14ac:dyDescent="0.2">
      <c r="A24" s="798" t="s">
        <v>7837</v>
      </c>
      <c r="B24" s="799"/>
      <c r="C24" s="595" t="s">
        <v>11156</v>
      </c>
      <c r="D24" s="596"/>
      <c r="E24" s="596"/>
      <c r="F24" s="597"/>
      <c r="G24" s="569" t="str">
        <f>IF(入力フォーム!H34="非該当","",IF(ISBLANK(入力フォーム!H34), "", IF(入力フォーム!H34="その他", 入力フォーム!H35, 入力フォーム!H34)))</f>
        <v/>
      </c>
      <c r="H24" s="570"/>
      <c r="I24" s="570"/>
      <c r="J24" s="570"/>
      <c r="K24" s="570"/>
      <c r="L24" s="570"/>
      <c r="M24" s="570"/>
      <c r="N24" s="606"/>
      <c r="O24" s="315"/>
      <c r="P24" s="852" t="str">
        <f>IF(入力フォーム!H34="非該当","☑","□")</f>
        <v>□</v>
      </c>
      <c r="Q24" s="596" t="s">
        <v>11088</v>
      </c>
      <c r="R24" s="597"/>
      <c r="S24" s="854" t="s">
        <v>8095</v>
      </c>
      <c r="T24" s="855"/>
      <c r="U24" s="855"/>
      <c r="V24" s="855"/>
      <c r="W24" s="855"/>
      <c r="X24" s="855"/>
      <c r="Y24" s="856"/>
      <c r="Z24" s="593" t="s">
        <v>11168</v>
      </c>
      <c r="AA24" s="594"/>
      <c r="AB24" s="594"/>
      <c r="AC24" s="594"/>
      <c r="AD24" s="594"/>
      <c r="AE24" s="594"/>
      <c r="AF24" s="594"/>
      <c r="AG24" s="594"/>
      <c r="AH24" s="594"/>
      <c r="AI24" s="594"/>
      <c r="AJ24" s="594"/>
      <c r="AK24" s="594"/>
      <c r="AL24" s="594"/>
      <c r="AM24" s="594"/>
      <c r="AN24" s="594"/>
      <c r="AO24" s="594"/>
      <c r="AP24" s="594"/>
      <c r="AQ24" s="594"/>
      <c r="AR24" s="594"/>
      <c r="AS24" s="594"/>
      <c r="AT24" s="594"/>
    </row>
    <row r="25" spans="1:82" ht="17.100000000000001" customHeight="1" x14ac:dyDescent="0.2">
      <c r="A25" s="800"/>
      <c r="B25" s="801"/>
      <c r="C25" s="598"/>
      <c r="D25" s="599"/>
      <c r="E25" s="599"/>
      <c r="F25" s="600"/>
      <c r="G25" s="572"/>
      <c r="H25" s="573"/>
      <c r="I25" s="573"/>
      <c r="J25" s="573"/>
      <c r="K25" s="573"/>
      <c r="L25" s="573"/>
      <c r="M25" s="573"/>
      <c r="N25" s="607"/>
      <c r="O25" s="316"/>
      <c r="P25" s="853"/>
      <c r="Q25" s="599"/>
      <c r="R25" s="600"/>
      <c r="S25" s="413" t="str">
        <f>IF(入力フォーム!H42="不動産業","☑","□")</f>
        <v>□</v>
      </c>
      <c r="T25" s="152" t="s">
        <v>8040</v>
      </c>
      <c r="U25" s="131"/>
      <c r="V25" s="131"/>
      <c r="W25" s="131"/>
      <c r="X25" s="131"/>
      <c r="Y25" s="153"/>
      <c r="Z25" s="593" t="s">
        <v>11158</v>
      </c>
      <c r="AA25" s="594"/>
      <c r="AB25" s="594"/>
      <c r="AC25" s="594"/>
      <c r="AD25" s="594"/>
      <c r="AE25" s="594"/>
      <c r="AF25" s="594"/>
      <c r="AG25" s="594"/>
      <c r="AH25" s="594"/>
      <c r="AI25" s="594"/>
      <c r="AJ25" s="594"/>
      <c r="AK25" s="594"/>
      <c r="AL25" s="594"/>
      <c r="AM25" s="594"/>
      <c r="AN25" s="594"/>
      <c r="AO25" s="594"/>
      <c r="AP25" s="594"/>
      <c r="AQ25" s="594"/>
      <c r="AR25" s="594"/>
      <c r="AS25" s="594"/>
      <c r="AT25" s="594"/>
    </row>
    <row r="26" spans="1:82" ht="15.6" customHeight="1" x14ac:dyDescent="0.2">
      <c r="A26" s="800"/>
      <c r="B26" s="801"/>
      <c r="C26" s="595" t="s">
        <v>11157</v>
      </c>
      <c r="D26" s="601"/>
      <c r="E26" s="601"/>
      <c r="F26" s="602"/>
      <c r="G26" s="569" t="str">
        <f>IF(入力フォーム!H36="非該当","",IF(ISBLANK(入力フォーム!H36), "", IF(入力フォーム!H36="その他", 入力フォーム!H37, 入力フォーム!H36)))</f>
        <v/>
      </c>
      <c r="H26" s="570"/>
      <c r="I26" s="570"/>
      <c r="J26" s="570"/>
      <c r="K26" s="570"/>
      <c r="L26" s="570"/>
      <c r="M26" s="570"/>
      <c r="N26" s="606"/>
      <c r="O26" s="315"/>
      <c r="P26" s="852" t="str">
        <f>IF(入力フォーム!H36="非該当","☑","□")</f>
        <v>□</v>
      </c>
      <c r="Q26" s="596" t="s">
        <v>11088</v>
      </c>
      <c r="R26" s="597"/>
      <c r="S26" s="413" t="str">
        <f>IF(入力フォーム!H42="建設業","☑","□")</f>
        <v>□</v>
      </c>
      <c r="T26" s="127" t="s">
        <v>8041</v>
      </c>
      <c r="U26" s="131"/>
      <c r="V26" s="131"/>
      <c r="W26" s="131"/>
      <c r="X26" s="131"/>
      <c r="Y26" s="153"/>
      <c r="Z26" s="593" t="s">
        <v>11159</v>
      </c>
      <c r="AA26" s="594"/>
      <c r="AB26" s="594"/>
      <c r="AC26" s="594"/>
      <c r="AD26" s="594"/>
      <c r="AE26" s="594"/>
      <c r="AF26" s="594"/>
      <c r="AG26" s="594"/>
      <c r="AH26" s="594"/>
      <c r="AI26" s="594"/>
      <c r="AJ26" s="594"/>
      <c r="AK26" s="594"/>
      <c r="AL26" s="594"/>
      <c r="AM26" s="594"/>
      <c r="AN26" s="594"/>
      <c r="AO26" s="594"/>
      <c r="AP26" s="594"/>
      <c r="AQ26" s="594"/>
      <c r="AR26" s="594"/>
      <c r="AS26" s="594"/>
      <c r="AT26" s="594"/>
    </row>
    <row r="27" spans="1:82" ht="15.6" customHeight="1" x14ac:dyDescent="0.2">
      <c r="A27" s="802"/>
      <c r="B27" s="803"/>
      <c r="C27" s="603"/>
      <c r="D27" s="604"/>
      <c r="E27" s="604"/>
      <c r="F27" s="605"/>
      <c r="G27" s="572"/>
      <c r="H27" s="573"/>
      <c r="I27" s="573"/>
      <c r="J27" s="573"/>
      <c r="K27" s="573"/>
      <c r="L27" s="573"/>
      <c r="M27" s="573"/>
      <c r="N27" s="607"/>
      <c r="O27" s="316"/>
      <c r="P27" s="853"/>
      <c r="Q27" s="599"/>
      <c r="R27" s="600"/>
      <c r="S27" s="413" t="str">
        <f>IF(入力フォーム!H42="金融保険業","☑","□")</f>
        <v>□</v>
      </c>
      <c r="T27" s="127" t="s">
        <v>8042</v>
      </c>
      <c r="U27" s="154"/>
      <c r="V27" s="131"/>
      <c r="W27" s="131"/>
      <c r="X27" s="154"/>
      <c r="Y27" s="155"/>
      <c r="Z27" s="593" t="s">
        <v>11149</v>
      </c>
      <c r="AA27" s="594"/>
      <c r="AB27" s="594"/>
      <c r="AC27" s="594"/>
      <c r="AD27" s="594"/>
      <c r="AE27" s="594"/>
      <c r="AF27" s="594"/>
      <c r="AG27" s="594"/>
      <c r="AH27" s="594"/>
      <c r="AI27" s="594"/>
      <c r="AJ27" s="594"/>
      <c r="AK27" s="594"/>
      <c r="AL27" s="594"/>
      <c r="AM27" s="594"/>
      <c r="AN27" s="594"/>
      <c r="AO27" s="594"/>
      <c r="AP27" s="594"/>
      <c r="AQ27" s="594"/>
      <c r="AR27" s="594"/>
      <c r="AS27" s="594"/>
      <c r="AT27" s="594"/>
    </row>
    <row r="28" spans="1:82" ht="15.6" customHeight="1" x14ac:dyDescent="0.2">
      <c r="A28" s="850" t="s">
        <v>11080</v>
      </c>
      <c r="B28" s="851"/>
      <c r="C28" s="851"/>
      <c r="D28" s="851"/>
      <c r="E28" s="851"/>
      <c r="F28" s="851"/>
      <c r="G28" s="851"/>
      <c r="H28" s="851"/>
      <c r="I28" s="851"/>
      <c r="J28" s="851"/>
      <c r="K28" s="851"/>
      <c r="L28" s="851"/>
      <c r="M28" s="851"/>
      <c r="N28" s="851"/>
      <c r="O28" s="851"/>
      <c r="P28" s="851"/>
      <c r="Q28" s="851"/>
      <c r="R28" s="851"/>
      <c r="S28" s="413" t="str">
        <f>IF(入力フォーム!H42="製造業","☑","□")</f>
        <v>□</v>
      </c>
      <c r="T28" s="127" t="s">
        <v>8043</v>
      </c>
      <c r="U28" s="131"/>
      <c r="V28" s="131"/>
      <c r="W28" s="131"/>
      <c r="X28" s="131"/>
      <c r="Y28" s="153"/>
      <c r="Z28" s="593" t="s">
        <v>11150</v>
      </c>
      <c r="AA28" s="594"/>
      <c r="AB28" s="594"/>
      <c r="AC28" s="594"/>
      <c r="AD28" s="594"/>
      <c r="AE28" s="594"/>
      <c r="AF28" s="594"/>
      <c r="AG28" s="594"/>
      <c r="AH28" s="594"/>
      <c r="AI28" s="594"/>
      <c r="AJ28" s="594"/>
      <c r="AK28" s="594"/>
      <c r="AL28" s="594"/>
      <c r="AM28" s="594"/>
      <c r="AN28" s="594"/>
      <c r="AO28" s="594"/>
      <c r="AP28" s="594"/>
      <c r="AQ28" s="594"/>
      <c r="AR28" s="594"/>
      <c r="AS28" s="594"/>
      <c r="AT28" s="594"/>
    </row>
    <row r="29" spans="1:82" ht="15.6" customHeight="1" x14ac:dyDescent="0.2">
      <c r="A29" s="834" t="str">
        <f>IF(ISBLANK(入力フォーム!H39), "", 入力フォーム!H39)</f>
        <v/>
      </c>
      <c r="B29" s="835"/>
      <c r="C29" s="835"/>
      <c r="D29" s="835"/>
      <c r="E29" s="835"/>
      <c r="F29" s="835"/>
      <c r="G29" s="835"/>
      <c r="H29" s="835"/>
      <c r="I29" s="835"/>
      <c r="J29" s="835"/>
      <c r="K29" s="835"/>
      <c r="L29" s="835"/>
      <c r="M29" s="835"/>
      <c r="N29" s="835"/>
      <c r="O29" s="835"/>
      <c r="P29" s="835"/>
      <c r="Q29" s="835"/>
      <c r="R29" s="836"/>
      <c r="S29" s="413" t="str">
        <f>IF(入力フォーム!H42="商業","☑","□")</f>
        <v>□</v>
      </c>
      <c r="T29" s="152" t="s">
        <v>8044</v>
      </c>
      <c r="U29" s="131"/>
      <c r="V29" s="131"/>
      <c r="W29" s="131"/>
      <c r="X29" s="131"/>
      <c r="Y29" s="153"/>
      <c r="Z29" s="593" t="s">
        <v>11151</v>
      </c>
      <c r="AA29" s="594"/>
      <c r="AB29" s="594"/>
      <c r="AC29" s="594"/>
      <c r="AD29" s="594"/>
      <c r="AE29" s="594"/>
      <c r="AF29" s="594"/>
      <c r="AG29" s="594"/>
      <c r="AH29" s="594"/>
      <c r="AI29" s="594"/>
      <c r="AJ29" s="594"/>
      <c r="AK29" s="594"/>
      <c r="AL29" s="594"/>
      <c r="AM29" s="594"/>
      <c r="AN29" s="594"/>
      <c r="AO29" s="594"/>
      <c r="AP29" s="594"/>
      <c r="AQ29" s="594"/>
      <c r="AR29" s="594"/>
      <c r="AS29" s="594"/>
      <c r="AT29" s="594"/>
    </row>
    <row r="30" spans="1:82" ht="15.6" customHeight="1" x14ac:dyDescent="0.2">
      <c r="A30" s="837"/>
      <c r="B30" s="838"/>
      <c r="C30" s="838"/>
      <c r="D30" s="838"/>
      <c r="E30" s="838"/>
      <c r="F30" s="838"/>
      <c r="G30" s="838"/>
      <c r="H30" s="838"/>
      <c r="I30" s="838"/>
      <c r="J30" s="838"/>
      <c r="K30" s="838"/>
      <c r="L30" s="838"/>
      <c r="M30" s="838"/>
      <c r="N30" s="838"/>
      <c r="O30" s="838"/>
      <c r="P30" s="838"/>
      <c r="Q30" s="838"/>
      <c r="R30" s="839"/>
      <c r="S30" s="413" t="str">
        <f>IF(入力フォーム!H42="運輸業","☑","□")</f>
        <v>□</v>
      </c>
      <c r="T30" s="127" t="s">
        <v>8045</v>
      </c>
      <c r="U30" s="156"/>
      <c r="V30" s="156"/>
      <c r="W30" s="156"/>
      <c r="X30" s="156"/>
      <c r="Y30" s="157"/>
      <c r="Z30" s="593" t="s">
        <v>11081</v>
      </c>
      <c r="AA30" s="594"/>
      <c r="AB30" s="594"/>
      <c r="AC30" s="594"/>
      <c r="AD30" s="594"/>
      <c r="AE30" s="594"/>
      <c r="AF30" s="594"/>
      <c r="AG30" s="594"/>
      <c r="AH30" s="594"/>
      <c r="AI30" s="594"/>
      <c r="AJ30" s="594"/>
      <c r="AK30" s="594"/>
      <c r="AL30" s="594"/>
      <c r="AM30" s="594"/>
      <c r="AN30" s="594"/>
      <c r="AO30" s="594"/>
      <c r="AP30" s="594"/>
      <c r="AQ30" s="594"/>
      <c r="AR30" s="594"/>
      <c r="AS30" s="594"/>
      <c r="AT30" s="594"/>
    </row>
    <row r="31" spans="1:82" ht="15.6" customHeight="1" x14ac:dyDescent="0.2">
      <c r="A31" s="840" t="s">
        <v>8406</v>
      </c>
      <c r="B31" s="841"/>
      <c r="C31" s="841"/>
      <c r="D31" s="842"/>
      <c r="E31" s="843" t="str">
        <f>IF(ISBLANK(入力フォーム!H40), "", 入力フォーム!H40)</f>
        <v/>
      </c>
      <c r="F31" s="844"/>
      <c r="G31" s="844"/>
      <c r="H31" s="844"/>
      <c r="I31" s="844"/>
      <c r="J31" s="844"/>
      <c r="K31" s="844"/>
      <c r="L31" s="844"/>
      <c r="M31" s="844"/>
      <c r="N31" s="844"/>
      <c r="O31" s="844"/>
      <c r="P31" s="844"/>
      <c r="Q31" s="844"/>
      <c r="R31" s="845"/>
      <c r="S31" s="413" t="str">
        <f>IF(入力フォーム!H42="その他","☑","□")</f>
        <v>□</v>
      </c>
      <c r="T31" s="127" t="s">
        <v>8001</v>
      </c>
      <c r="U31" s="156"/>
      <c r="V31" s="156"/>
      <c r="W31" s="156"/>
      <c r="X31" s="156"/>
      <c r="Y31" s="153"/>
      <c r="Z31" s="593" t="s">
        <v>11152</v>
      </c>
      <c r="AA31" s="594"/>
      <c r="AB31" s="594"/>
      <c r="AC31" s="594"/>
      <c r="AD31" s="594"/>
      <c r="AE31" s="594"/>
      <c r="AF31" s="594"/>
      <c r="AG31" s="594"/>
      <c r="AH31" s="594"/>
      <c r="AI31" s="594"/>
      <c r="AJ31" s="594"/>
      <c r="AK31" s="594"/>
      <c r="AL31" s="594"/>
      <c r="AM31" s="594"/>
      <c r="AN31" s="594"/>
      <c r="AO31" s="594"/>
      <c r="AP31" s="594"/>
      <c r="AQ31" s="594"/>
      <c r="AR31" s="594"/>
      <c r="AS31" s="594"/>
      <c r="AT31" s="594"/>
    </row>
    <row r="32" spans="1:82" ht="15.6" customHeight="1" thickBot="1" x14ac:dyDescent="0.25">
      <c r="A32" s="804" t="s">
        <v>8094</v>
      </c>
      <c r="B32" s="805"/>
      <c r="C32" s="805"/>
      <c r="D32" s="805"/>
      <c r="E32" s="806" t="str">
        <f>IF(ISBLANK(入力フォーム!H41), "", 入力フォーム!H41)</f>
        <v/>
      </c>
      <c r="F32" s="807"/>
      <c r="G32" s="807"/>
      <c r="H32" s="807"/>
      <c r="I32" s="807"/>
      <c r="J32" s="807"/>
      <c r="K32" s="807"/>
      <c r="L32" s="807"/>
      <c r="M32" s="807"/>
      <c r="N32" s="807"/>
      <c r="O32" s="807"/>
      <c r="P32" s="807"/>
      <c r="Q32" s="807"/>
      <c r="R32" s="808"/>
      <c r="S32" s="158"/>
      <c r="T32" s="631" t="str">
        <f>IF(ISBLANK(入力フォーム!H43), "", 入力フォーム!H43)</f>
        <v/>
      </c>
      <c r="U32" s="631"/>
      <c r="V32" s="631"/>
      <c r="W32" s="631"/>
      <c r="X32" s="631"/>
      <c r="Y32" s="159"/>
      <c r="Z32" s="593" t="s">
        <v>11082</v>
      </c>
      <c r="AA32" s="594"/>
      <c r="AB32" s="594"/>
      <c r="AC32" s="594"/>
      <c r="AD32" s="594"/>
      <c r="AE32" s="594"/>
      <c r="AF32" s="594"/>
      <c r="AG32" s="594"/>
      <c r="AH32" s="594"/>
      <c r="AI32" s="594"/>
      <c r="AJ32" s="594"/>
      <c r="AK32" s="594"/>
      <c r="AL32" s="594"/>
      <c r="AM32" s="594"/>
      <c r="AN32" s="594"/>
      <c r="AO32" s="594"/>
      <c r="AP32" s="594"/>
      <c r="AQ32" s="594"/>
      <c r="AR32" s="594"/>
      <c r="AS32" s="594"/>
      <c r="AT32" s="594"/>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809" t="s">
        <v>8407</v>
      </c>
      <c r="B35" s="810"/>
      <c r="C35" s="810"/>
      <c r="D35" s="810"/>
      <c r="E35" s="810"/>
      <c r="F35" s="810"/>
      <c r="G35" s="810"/>
      <c r="H35" s="810"/>
      <c r="I35" s="810"/>
      <c r="J35" s="810"/>
      <c r="K35" s="810"/>
      <c r="L35" s="810"/>
      <c r="M35" s="810"/>
      <c r="N35" s="810"/>
      <c r="O35" s="810"/>
      <c r="P35" s="810"/>
      <c r="Q35" s="810"/>
      <c r="R35" s="810"/>
      <c r="S35" s="810"/>
      <c r="T35" s="811"/>
      <c r="U35" s="815" t="s">
        <v>8408</v>
      </c>
      <c r="V35" s="810"/>
      <c r="W35" s="810"/>
      <c r="X35" s="811"/>
      <c r="Y35" s="817" t="s">
        <v>8409</v>
      </c>
      <c r="Z35" s="818"/>
      <c r="AA35" s="818"/>
      <c r="AB35" s="819"/>
      <c r="AC35" s="815" t="s">
        <v>11160</v>
      </c>
      <c r="AD35" s="810"/>
      <c r="AE35" s="810"/>
      <c r="AF35" s="810"/>
      <c r="AG35" s="810"/>
      <c r="AH35" s="825" t="s">
        <v>11161</v>
      </c>
      <c r="AI35" s="826"/>
      <c r="AJ35" s="827"/>
      <c r="AK35" s="815" t="s">
        <v>8410</v>
      </c>
      <c r="AL35" s="810"/>
      <c r="AM35" s="810"/>
      <c r="AN35" s="810"/>
      <c r="AO35" s="811"/>
      <c r="AP35" s="815" t="s">
        <v>11162</v>
      </c>
      <c r="AQ35" s="810"/>
      <c r="AR35" s="810"/>
      <c r="AS35" s="810"/>
      <c r="AT35" s="829"/>
    </row>
    <row r="36" spans="1:46" ht="29.55" customHeight="1" x14ac:dyDescent="0.2">
      <c r="A36" s="812"/>
      <c r="B36" s="813"/>
      <c r="C36" s="813"/>
      <c r="D36" s="813"/>
      <c r="E36" s="813"/>
      <c r="F36" s="813"/>
      <c r="G36" s="813"/>
      <c r="H36" s="813"/>
      <c r="I36" s="813"/>
      <c r="J36" s="813"/>
      <c r="K36" s="813"/>
      <c r="L36" s="813"/>
      <c r="M36" s="813"/>
      <c r="N36" s="813"/>
      <c r="O36" s="813"/>
      <c r="P36" s="813"/>
      <c r="Q36" s="813"/>
      <c r="R36" s="813"/>
      <c r="S36" s="813"/>
      <c r="T36" s="814"/>
      <c r="U36" s="816"/>
      <c r="V36" s="813"/>
      <c r="W36" s="813"/>
      <c r="X36" s="814"/>
      <c r="Y36" s="820"/>
      <c r="Z36" s="821"/>
      <c r="AA36" s="821"/>
      <c r="AB36" s="822"/>
      <c r="AC36" s="823"/>
      <c r="AD36" s="824"/>
      <c r="AE36" s="824"/>
      <c r="AF36" s="824"/>
      <c r="AG36" s="824"/>
      <c r="AH36" s="793"/>
      <c r="AI36" s="794"/>
      <c r="AJ36" s="828"/>
      <c r="AK36" s="816"/>
      <c r="AL36" s="813"/>
      <c r="AM36" s="813"/>
      <c r="AN36" s="813"/>
      <c r="AO36" s="814"/>
      <c r="AP36" s="816"/>
      <c r="AQ36" s="813"/>
      <c r="AR36" s="813"/>
      <c r="AS36" s="813"/>
      <c r="AT36" s="830"/>
    </row>
    <row r="37" spans="1:46" ht="23.55" customHeight="1" x14ac:dyDescent="0.2">
      <c r="A37" s="696" t="s">
        <v>8035</v>
      </c>
      <c r="B37" s="697"/>
      <c r="C37" s="831" t="str">
        <f>IF(AND(ISBLANK(入力フォーム!H80), ISBLANK(入力フォーム!H81)), "", 入力フォーム!H79 &amp; 入力フォーム!H80 &amp; 入力フォーム!H81)</f>
        <v/>
      </c>
      <c r="D37" s="832"/>
      <c r="E37" s="832"/>
      <c r="F37" s="832"/>
      <c r="G37" s="832"/>
      <c r="H37" s="832"/>
      <c r="I37" s="832"/>
      <c r="J37" s="832"/>
      <c r="K37" s="832"/>
      <c r="L37" s="832"/>
      <c r="M37" s="832"/>
      <c r="N37" s="832"/>
      <c r="O37" s="832"/>
      <c r="P37" s="832"/>
      <c r="Q37" s="832"/>
      <c r="R37" s="832"/>
      <c r="S37" s="832"/>
      <c r="T37" s="833"/>
      <c r="U37" s="774" t="str">
        <f>IF(ISBLANK(入力フォーム!H84), "", 入力フォーム!H84)</f>
        <v/>
      </c>
      <c r="V37" s="775"/>
      <c r="W37" s="775"/>
      <c r="X37" s="776"/>
      <c r="Y37" s="706" t="str">
        <f>IF(ISBLANK(入力フォーム!H87), "", 入力フォーム!H87)</f>
        <v/>
      </c>
      <c r="Z37" s="707"/>
      <c r="AA37" s="707"/>
      <c r="AB37" s="708"/>
      <c r="AC37" s="712" t="str">
        <f>IF(ISBLANK(入力フォーム!H88), "", 入力フォーム!H88)</f>
        <v/>
      </c>
      <c r="AD37" s="713"/>
      <c r="AE37" s="713"/>
      <c r="AF37" s="713"/>
      <c r="AG37" s="713"/>
      <c r="AH37" s="716" t="str">
        <f>IF(ISBLANK(入力フォーム!H89), "", 入力フォーム!H89)</f>
        <v/>
      </c>
      <c r="AI37" s="717"/>
      <c r="AJ37" s="718"/>
      <c r="AK37" s="745" t="str">
        <f>IF(ISBLANK(入力フォーム!H90), "", 入力フォーム!H90)</f>
        <v/>
      </c>
      <c r="AL37" s="746"/>
      <c r="AM37" s="746"/>
      <c r="AN37" s="746"/>
      <c r="AO37" s="747"/>
      <c r="AP37" s="745" t="str">
        <f>IF(ISBLANK(入力フォーム!H91), "", 入力フォーム!H91)</f>
        <v/>
      </c>
      <c r="AQ37" s="746"/>
      <c r="AR37" s="746"/>
      <c r="AS37" s="746"/>
      <c r="AT37" s="763"/>
    </row>
    <row r="38" spans="1:46" ht="23.55" customHeight="1" x14ac:dyDescent="0.2">
      <c r="A38" s="698"/>
      <c r="B38" s="699"/>
      <c r="C38" s="765" t="str">
        <f>IF(AND(ISBLANK(入力フォーム!H82), ISBLANK(入力フォーム!H83)), "", 入力フォーム!H79 &amp; 入力フォーム!H82 &amp; 入力フォーム!H83)</f>
        <v/>
      </c>
      <c r="D38" s="766"/>
      <c r="E38" s="766"/>
      <c r="F38" s="766"/>
      <c r="G38" s="766"/>
      <c r="H38" s="766"/>
      <c r="I38" s="766"/>
      <c r="J38" s="766"/>
      <c r="K38" s="766"/>
      <c r="L38" s="766"/>
      <c r="M38" s="766"/>
      <c r="N38" s="766"/>
      <c r="O38" s="766"/>
      <c r="P38" s="766"/>
      <c r="Q38" s="766"/>
      <c r="R38" s="766"/>
      <c r="S38" s="766"/>
      <c r="T38" s="767"/>
      <c r="U38" s="768" t="str">
        <f>IF(ISBLANK(入力フォーム!H85), "", 入力フォーム!H85)</f>
        <v/>
      </c>
      <c r="V38" s="769"/>
      <c r="W38" s="769"/>
      <c r="X38" s="770"/>
      <c r="Y38" s="706"/>
      <c r="Z38" s="707"/>
      <c r="AA38" s="707"/>
      <c r="AB38" s="708"/>
      <c r="AC38" s="714"/>
      <c r="AD38" s="715"/>
      <c r="AE38" s="715"/>
      <c r="AF38" s="715"/>
      <c r="AG38" s="715"/>
      <c r="AH38" s="716"/>
      <c r="AI38" s="717"/>
      <c r="AJ38" s="718"/>
      <c r="AK38" s="748"/>
      <c r="AL38" s="749"/>
      <c r="AM38" s="749"/>
      <c r="AN38" s="749"/>
      <c r="AO38" s="750"/>
      <c r="AP38" s="748"/>
      <c r="AQ38" s="749"/>
      <c r="AR38" s="749"/>
      <c r="AS38" s="749"/>
      <c r="AT38" s="777"/>
    </row>
    <row r="39" spans="1:46" ht="23.55" customHeight="1" x14ac:dyDescent="0.2">
      <c r="A39" s="696" t="s">
        <v>8036</v>
      </c>
      <c r="B39" s="697"/>
      <c r="C39" s="700" t="str">
        <f>IF(AND(ISBLANK(入力フォーム!H96), ISBLANK(入力フォーム!H97)), "", 入力フォーム!H79 &amp; 入力フォーム!H96 &amp; 入力フォーム!H97)</f>
        <v/>
      </c>
      <c r="D39" s="701"/>
      <c r="E39" s="701"/>
      <c r="F39" s="701"/>
      <c r="G39" s="701"/>
      <c r="H39" s="701"/>
      <c r="I39" s="701"/>
      <c r="J39" s="701"/>
      <c r="K39" s="701"/>
      <c r="L39" s="701"/>
      <c r="M39" s="701"/>
      <c r="N39" s="701"/>
      <c r="O39" s="701"/>
      <c r="P39" s="701"/>
      <c r="Q39" s="701"/>
      <c r="R39" s="701"/>
      <c r="S39" s="701"/>
      <c r="T39" s="702"/>
      <c r="U39" s="703" t="str">
        <f>IF(ISBLANK(入力フォーム!H100), "", 入力フォーム!H100)</f>
        <v/>
      </c>
      <c r="V39" s="704"/>
      <c r="W39" s="704"/>
      <c r="X39" s="705"/>
      <c r="Y39" s="709" t="str">
        <f>IF(ISBLANK(入力フォーム!H103), "", 入力フォーム!H103)</f>
        <v/>
      </c>
      <c r="Z39" s="710"/>
      <c r="AA39" s="710"/>
      <c r="AB39" s="711"/>
      <c r="AC39" s="712" t="str">
        <f>IF(ISBLANK(入力フォーム!H104), "", 入力フォーム!H104)</f>
        <v/>
      </c>
      <c r="AD39" s="713"/>
      <c r="AE39" s="713"/>
      <c r="AF39" s="713"/>
      <c r="AG39" s="778"/>
      <c r="AH39" s="780" t="str">
        <f>IF(ISBLANK(入力フォーム!H105), "", 入力フォーム!H105)</f>
        <v/>
      </c>
      <c r="AI39" s="781"/>
      <c r="AJ39" s="782"/>
      <c r="AK39" s="745" t="str">
        <f>IF(ISBLANK(入力フォーム!H106), "", 入力フォーム!H106)</f>
        <v/>
      </c>
      <c r="AL39" s="746"/>
      <c r="AM39" s="746"/>
      <c r="AN39" s="746"/>
      <c r="AO39" s="747"/>
      <c r="AP39" s="745" t="str">
        <f>IF(ISBLANK(入力フォーム!H107), "", 入力フォーム!H107)</f>
        <v/>
      </c>
      <c r="AQ39" s="746"/>
      <c r="AR39" s="746"/>
      <c r="AS39" s="746"/>
      <c r="AT39" s="763"/>
    </row>
    <row r="40" spans="1:46" ht="23.55" customHeight="1" x14ac:dyDescent="0.2">
      <c r="A40" s="698"/>
      <c r="B40" s="699"/>
      <c r="C40" s="719" t="str">
        <f>IF(AND(ISBLANK(入力フォーム!H98), ISBLANK(入力フォーム!H99)), "", 入力フォーム!H79 &amp; 入力フォーム!H98 &amp; 入力フォーム!H99)</f>
        <v/>
      </c>
      <c r="D40" s="720"/>
      <c r="E40" s="720"/>
      <c r="F40" s="720"/>
      <c r="G40" s="720"/>
      <c r="H40" s="720"/>
      <c r="I40" s="720"/>
      <c r="J40" s="720"/>
      <c r="K40" s="720"/>
      <c r="L40" s="720"/>
      <c r="M40" s="720"/>
      <c r="N40" s="720"/>
      <c r="O40" s="720"/>
      <c r="P40" s="720"/>
      <c r="Q40" s="720"/>
      <c r="R40" s="720"/>
      <c r="S40" s="720"/>
      <c r="T40" s="721"/>
      <c r="U40" s="722" t="str">
        <f>IF(ISBLANK(入力フォーム!H101), "", 入力フォーム!H101)</f>
        <v/>
      </c>
      <c r="V40" s="723"/>
      <c r="W40" s="723"/>
      <c r="X40" s="724"/>
      <c r="Y40" s="771"/>
      <c r="Z40" s="772"/>
      <c r="AA40" s="772"/>
      <c r="AB40" s="773"/>
      <c r="AC40" s="714"/>
      <c r="AD40" s="715"/>
      <c r="AE40" s="715"/>
      <c r="AF40" s="715"/>
      <c r="AG40" s="779"/>
      <c r="AH40" s="783"/>
      <c r="AI40" s="784"/>
      <c r="AJ40" s="785"/>
      <c r="AK40" s="748"/>
      <c r="AL40" s="749"/>
      <c r="AM40" s="749"/>
      <c r="AN40" s="749"/>
      <c r="AO40" s="750"/>
      <c r="AP40" s="748"/>
      <c r="AQ40" s="749"/>
      <c r="AR40" s="749"/>
      <c r="AS40" s="749"/>
      <c r="AT40" s="777"/>
    </row>
    <row r="41" spans="1:46" ht="23.55" customHeight="1" x14ac:dyDescent="0.2">
      <c r="A41" s="696" t="s">
        <v>8037</v>
      </c>
      <c r="B41" s="697"/>
      <c r="C41" s="700" t="str">
        <f>IF(AND(ISBLANK(入力フォーム!H112), ISBLANK(入力フォーム!H113)), "", 入力フォーム!H79 &amp; 入力フォーム!H112 &amp; 入力フォーム!H113)</f>
        <v/>
      </c>
      <c r="D41" s="701"/>
      <c r="E41" s="701"/>
      <c r="F41" s="701"/>
      <c r="G41" s="701"/>
      <c r="H41" s="701"/>
      <c r="I41" s="701"/>
      <c r="J41" s="701"/>
      <c r="K41" s="701"/>
      <c r="L41" s="701"/>
      <c r="M41" s="701"/>
      <c r="N41" s="701"/>
      <c r="O41" s="701"/>
      <c r="P41" s="701"/>
      <c r="Q41" s="701"/>
      <c r="R41" s="701"/>
      <c r="S41" s="701"/>
      <c r="T41" s="702"/>
      <c r="U41" s="703" t="str">
        <f>IF(ISBLANK(入力フォーム!H116), "", 入力フォーム!H116)</f>
        <v/>
      </c>
      <c r="V41" s="704"/>
      <c r="W41" s="704"/>
      <c r="X41" s="705"/>
      <c r="Y41" s="706" t="str">
        <f>IF(ISBLANK(入力フォーム!H119), "", 入力フォーム!H119)</f>
        <v/>
      </c>
      <c r="Z41" s="707"/>
      <c r="AA41" s="707"/>
      <c r="AB41" s="708"/>
      <c r="AC41" s="712" t="str">
        <f>IF(ISBLANK(入力フォーム!H120), "", 入力フォーム!H120)</f>
        <v/>
      </c>
      <c r="AD41" s="713"/>
      <c r="AE41" s="713"/>
      <c r="AF41" s="713"/>
      <c r="AG41" s="713"/>
      <c r="AH41" s="716" t="str">
        <f>IF(ISBLANK(入力フォーム!H121), "", 入力フォーム!H121)</f>
        <v/>
      </c>
      <c r="AI41" s="717"/>
      <c r="AJ41" s="718"/>
      <c r="AK41" s="745" t="str">
        <f>IF(ISBLANK(入力フォーム!H122), "", 入力フォーム!H122)</f>
        <v/>
      </c>
      <c r="AL41" s="746"/>
      <c r="AM41" s="746"/>
      <c r="AN41" s="746"/>
      <c r="AO41" s="747"/>
      <c r="AP41" s="745" t="str">
        <f>IF(ISBLANK(入力フォーム!H123), "", 入力フォーム!H123)</f>
        <v/>
      </c>
      <c r="AQ41" s="746"/>
      <c r="AR41" s="746"/>
      <c r="AS41" s="746"/>
      <c r="AT41" s="763"/>
    </row>
    <row r="42" spans="1:46" ht="23.55" customHeight="1" x14ac:dyDescent="0.2">
      <c r="A42" s="698"/>
      <c r="B42" s="699"/>
      <c r="C42" s="719" t="str">
        <f>IF(AND(ISBLANK(入力フォーム!H114), ISBLANK(入力フォーム!H115)), "", 入力フォーム!H79 &amp; 入力フォーム!H114 &amp; 入力フォーム!H115)</f>
        <v/>
      </c>
      <c r="D42" s="720"/>
      <c r="E42" s="720"/>
      <c r="F42" s="720"/>
      <c r="G42" s="720"/>
      <c r="H42" s="720"/>
      <c r="I42" s="720"/>
      <c r="J42" s="720"/>
      <c r="K42" s="720"/>
      <c r="L42" s="720"/>
      <c r="M42" s="720"/>
      <c r="N42" s="720"/>
      <c r="O42" s="720"/>
      <c r="P42" s="720"/>
      <c r="Q42" s="720"/>
      <c r="R42" s="720"/>
      <c r="S42" s="720"/>
      <c r="T42" s="721"/>
      <c r="U42" s="722" t="str">
        <f>IF(ISBLANK(入力フォーム!H117), "", 入力フォーム!H117)</f>
        <v/>
      </c>
      <c r="V42" s="723"/>
      <c r="W42" s="723"/>
      <c r="X42" s="724"/>
      <c r="Y42" s="706"/>
      <c r="Z42" s="707"/>
      <c r="AA42" s="707"/>
      <c r="AB42" s="708"/>
      <c r="AC42" s="714"/>
      <c r="AD42" s="715"/>
      <c r="AE42" s="715"/>
      <c r="AF42" s="715"/>
      <c r="AG42" s="715"/>
      <c r="AH42" s="716"/>
      <c r="AI42" s="717"/>
      <c r="AJ42" s="718"/>
      <c r="AK42" s="748"/>
      <c r="AL42" s="749"/>
      <c r="AM42" s="749"/>
      <c r="AN42" s="749"/>
      <c r="AO42" s="750"/>
      <c r="AP42" s="748"/>
      <c r="AQ42" s="749"/>
      <c r="AR42" s="749"/>
      <c r="AS42" s="749"/>
      <c r="AT42" s="777"/>
    </row>
    <row r="43" spans="1:46" ht="23.55" customHeight="1" x14ac:dyDescent="0.2">
      <c r="A43" s="696" t="s">
        <v>8038</v>
      </c>
      <c r="B43" s="697"/>
      <c r="C43" s="700" t="str">
        <f>IF(AND(ISBLANK(入力フォーム!H128), ISBLANK(入力フォーム!H129)), "", 入力フォーム!H79 &amp; 入力フォーム!H128 &amp; 入力フォーム!H129)</f>
        <v/>
      </c>
      <c r="D43" s="701"/>
      <c r="E43" s="701"/>
      <c r="F43" s="701"/>
      <c r="G43" s="701"/>
      <c r="H43" s="701"/>
      <c r="I43" s="701"/>
      <c r="J43" s="701"/>
      <c r="K43" s="701"/>
      <c r="L43" s="701"/>
      <c r="M43" s="701"/>
      <c r="N43" s="701"/>
      <c r="O43" s="701"/>
      <c r="P43" s="701"/>
      <c r="Q43" s="701"/>
      <c r="R43" s="701"/>
      <c r="S43" s="701"/>
      <c r="T43" s="702"/>
      <c r="U43" s="703" t="str">
        <f>IF(ISBLANK(入力フォーム!H132), "", 入力フォーム!H132)</f>
        <v/>
      </c>
      <c r="V43" s="704"/>
      <c r="W43" s="704"/>
      <c r="X43" s="705"/>
      <c r="Y43" s="706" t="str">
        <f>IF(ISBLANK(入力フォーム!H135), "", 入力フォーム!H135)</f>
        <v/>
      </c>
      <c r="Z43" s="707"/>
      <c r="AA43" s="707"/>
      <c r="AB43" s="708"/>
      <c r="AC43" s="712" t="str">
        <f>IF(ISBLANK(入力フォーム!H136), "", 入力フォーム!H136)</f>
        <v/>
      </c>
      <c r="AD43" s="713"/>
      <c r="AE43" s="713"/>
      <c r="AF43" s="713"/>
      <c r="AG43" s="713"/>
      <c r="AH43" s="716" t="str">
        <f>IF(ISBLANK(入力フォーム!H137), "", 入力フォーム!H137)</f>
        <v/>
      </c>
      <c r="AI43" s="717"/>
      <c r="AJ43" s="718"/>
      <c r="AK43" s="745" t="str">
        <f>IF(ISBLANK(入力フォーム!H138), "", 入力フォーム!H138)</f>
        <v/>
      </c>
      <c r="AL43" s="746"/>
      <c r="AM43" s="746"/>
      <c r="AN43" s="746"/>
      <c r="AO43" s="747"/>
      <c r="AP43" s="739" t="str">
        <f>IF(ISBLANK(入力フォーム!H139), "", 入力フォーム!H139)</f>
        <v/>
      </c>
      <c r="AQ43" s="740"/>
      <c r="AR43" s="740"/>
      <c r="AS43" s="740"/>
      <c r="AT43" s="741"/>
    </row>
    <row r="44" spans="1:46" ht="23.55" customHeight="1" x14ac:dyDescent="0.2">
      <c r="A44" s="698"/>
      <c r="B44" s="699"/>
      <c r="C44" s="719" t="str">
        <f>IF(AND(ISBLANK(入力フォーム!H130), ISBLANK(入力フォーム!H131)), "", 入力フォーム!H79 &amp; 入力フォーム!H130 &amp; 入力フォーム!H131)</f>
        <v/>
      </c>
      <c r="D44" s="720"/>
      <c r="E44" s="720"/>
      <c r="F44" s="720"/>
      <c r="G44" s="720"/>
      <c r="H44" s="720"/>
      <c r="I44" s="720"/>
      <c r="J44" s="720"/>
      <c r="K44" s="720"/>
      <c r="L44" s="720"/>
      <c r="M44" s="720"/>
      <c r="N44" s="720"/>
      <c r="O44" s="720"/>
      <c r="P44" s="720"/>
      <c r="Q44" s="720"/>
      <c r="R44" s="720"/>
      <c r="S44" s="720"/>
      <c r="T44" s="721"/>
      <c r="U44" s="722" t="str">
        <f>IF(ISBLANK(入力フォーム!H133), "", 入力フォーム!H133)</f>
        <v/>
      </c>
      <c r="V44" s="723"/>
      <c r="W44" s="723"/>
      <c r="X44" s="724"/>
      <c r="Y44" s="706"/>
      <c r="Z44" s="707"/>
      <c r="AA44" s="707"/>
      <c r="AB44" s="708"/>
      <c r="AC44" s="714"/>
      <c r="AD44" s="715"/>
      <c r="AE44" s="715"/>
      <c r="AF44" s="715"/>
      <c r="AG44" s="715"/>
      <c r="AH44" s="716"/>
      <c r="AI44" s="717"/>
      <c r="AJ44" s="718"/>
      <c r="AK44" s="748"/>
      <c r="AL44" s="749"/>
      <c r="AM44" s="749"/>
      <c r="AN44" s="749"/>
      <c r="AO44" s="750"/>
      <c r="AP44" s="742"/>
      <c r="AQ44" s="743"/>
      <c r="AR44" s="743"/>
      <c r="AS44" s="743"/>
      <c r="AT44" s="744"/>
    </row>
    <row r="45" spans="1:46" ht="23.55" customHeight="1" x14ac:dyDescent="0.2">
      <c r="A45" s="696" t="s">
        <v>8039</v>
      </c>
      <c r="B45" s="697"/>
      <c r="C45" s="700" t="str">
        <f>IF(AND(ISBLANK(入力フォーム!H144), ISBLANK(入力フォーム!H145)), "", 入力フォーム!H79 &amp; 入力フォーム!H144 &amp; 入力フォーム!H145)</f>
        <v/>
      </c>
      <c r="D45" s="701"/>
      <c r="E45" s="701"/>
      <c r="F45" s="701"/>
      <c r="G45" s="701"/>
      <c r="H45" s="701"/>
      <c r="I45" s="701"/>
      <c r="J45" s="701"/>
      <c r="K45" s="701"/>
      <c r="L45" s="701"/>
      <c r="M45" s="701"/>
      <c r="N45" s="701"/>
      <c r="O45" s="701"/>
      <c r="P45" s="701"/>
      <c r="Q45" s="701"/>
      <c r="R45" s="701"/>
      <c r="S45" s="701"/>
      <c r="T45" s="702"/>
      <c r="U45" s="703" t="str">
        <f>IF(ISBLANK(入力フォーム!H148), "", 入力フォーム!H148)</f>
        <v/>
      </c>
      <c r="V45" s="704"/>
      <c r="W45" s="704"/>
      <c r="X45" s="705"/>
      <c r="Y45" s="706" t="str">
        <f>IF(ISBLANK(入力フォーム!H151), "", 入力フォーム!H151)</f>
        <v/>
      </c>
      <c r="Z45" s="707"/>
      <c r="AA45" s="707"/>
      <c r="AB45" s="708"/>
      <c r="AC45" s="712" t="str">
        <f>IF(ISBLANK(入力フォーム!H152), "", 入力フォーム!H152)</f>
        <v/>
      </c>
      <c r="AD45" s="713"/>
      <c r="AE45" s="713"/>
      <c r="AF45" s="713"/>
      <c r="AG45" s="713"/>
      <c r="AH45" s="716" t="str">
        <f>IF(ISBLANK(入力フォーム!H153), "", 入力フォーム!H153)</f>
        <v/>
      </c>
      <c r="AI45" s="717"/>
      <c r="AJ45" s="718"/>
      <c r="AK45" s="745" t="str">
        <f>IF(ISBLANK(入力フォーム!H154), "", 入力フォーム!H154)</f>
        <v/>
      </c>
      <c r="AL45" s="746"/>
      <c r="AM45" s="746"/>
      <c r="AN45" s="746"/>
      <c r="AO45" s="747"/>
      <c r="AP45" s="745" t="str">
        <f>IF(ISBLANK(入力フォーム!H155), "", 入力フォーム!H155)</f>
        <v/>
      </c>
      <c r="AQ45" s="746"/>
      <c r="AR45" s="746"/>
      <c r="AS45" s="746"/>
      <c r="AT45" s="763"/>
    </row>
    <row r="46" spans="1:46" ht="23.55" customHeight="1" thickBot="1" x14ac:dyDescent="0.25">
      <c r="A46" s="698"/>
      <c r="B46" s="699"/>
      <c r="C46" s="719" t="str">
        <f>IF(AND(ISBLANK(入力フォーム!H146), ISBLANK(入力フォーム!H147)), "", 入力フォーム!H79 &amp; 入力フォーム!H146 &amp; 入力フォーム!H147)</f>
        <v/>
      </c>
      <c r="D46" s="720"/>
      <c r="E46" s="720"/>
      <c r="F46" s="720"/>
      <c r="G46" s="720"/>
      <c r="H46" s="720"/>
      <c r="I46" s="720"/>
      <c r="J46" s="720"/>
      <c r="K46" s="720"/>
      <c r="L46" s="720"/>
      <c r="M46" s="720"/>
      <c r="N46" s="720"/>
      <c r="O46" s="720"/>
      <c r="P46" s="720"/>
      <c r="Q46" s="720"/>
      <c r="R46" s="720"/>
      <c r="S46" s="720"/>
      <c r="T46" s="721"/>
      <c r="U46" s="722" t="str">
        <f>IF(ISBLANK(入力フォーム!H149), "", 入力フォーム!H149)</f>
        <v/>
      </c>
      <c r="V46" s="723"/>
      <c r="W46" s="723"/>
      <c r="X46" s="724"/>
      <c r="Y46" s="709"/>
      <c r="Z46" s="710"/>
      <c r="AA46" s="710"/>
      <c r="AB46" s="711"/>
      <c r="AC46" s="714"/>
      <c r="AD46" s="715"/>
      <c r="AE46" s="715"/>
      <c r="AF46" s="715"/>
      <c r="AG46" s="715"/>
      <c r="AH46" s="716"/>
      <c r="AI46" s="717"/>
      <c r="AJ46" s="718"/>
      <c r="AK46" s="760"/>
      <c r="AL46" s="761"/>
      <c r="AM46" s="761"/>
      <c r="AN46" s="761"/>
      <c r="AO46" s="762"/>
      <c r="AP46" s="760"/>
      <c r="AQ46" s="761"/>
      <c r="AR46" s="761"/>
      <c r="AS46" s="761"/>
      <c r="AT46" s="764"/>
    </row>
    <row r="47" spans="1:46" ht="16.5" customHeight="1" x14ac:dyDescent="0.2">
      <c r="A47" s="162"/>
      <c r="B47" s="163"/>
      <c r="C47" s="725" t="s">
        <v>8411</v>
      </c>
      <c r="D47" s="726"/>
      <c r="E47" s="729" t="str">
        <f>IF(IFERROR(入力フォーム!H65, 0)=0, "", IFERROR(入力フォーム!H65, 0))</f>
        <v/>
      </c>
      <c r="F47" s="729"/>
      <c r="G47" s="726" t="s">
        <v>8412</v>
      </c>
      <c r="H47" s="731"/>
      <c r="I47" s="596" t="s">
        <v>8413</v>
      </c>
      <c r="J47" s="596"/>
      <c r="K47" s="596"/>
      <c r="L47" s="596"/>
      <c r="M47" s="596"/>
      <c r="N47" s="596"/>
      <c r="O47" s="596"/>
      <c r="P47" s="596"/>
      <c r="Q47" s="596"/>
      <c r="R47" s="596"/>
      <c r="S47" s="596"/>
      <c r="T47" s="597"/>
      <c r="U47" s="735"/>
      <c r="V47" s="736"/>
      <c r="W47" s="736"/>
      <c r="X47" s="736"/>
      <c r="Y47" s="609" t="s">
        <v>8414</v>
      </c>
      <c r="Z47" s="610"/>
      <c r="AA47" s="610"/>
      <c r="AB47" s="666"/>
      <c r="AC47" s="736"/>
      <c r="AD47" s="736"/>
      <c r="AE47" s="736"/>
      <c r="AF47" s="736"/>
      <c r="AG47" s="736"/>
      <c r="AH47" s="736"/>
      <c r="AI47" s="736"/>
      <c r="AJ47" s="736"/>
      <c r="AK47" s="609" t="s">
        <v>8414</v>
      </c>
      <c r="AL47" s="610"/>
      <c r="AM47" s="610"/>
      <c r="AN47" s="610"/>
      <c r="AO47" s="666"/>
      <c r="AP47" s="609" t="s">
        <v>8415</v>
      </c>
      <c r="AQ47" s="610"/>
      <c r="AR47" s="610"/>
      <c r="AS47" s="610"/>
      <c r="AT47" s="666"/>
    </row>
    <row r="48" spans="1:46" ht="32.549999999999997" customHeight="1" thickBot="1" x14ac:dyDescent="0.25">
      <c r="A48" s="164"/>
      <c r="B48" s="165"/>
      <c r="C48" s="727"/>
      <c r="D48" s="728"/>
      <c r="E48" s="730"/>
      <c r="F48" s="730"/>
      <c r="G48" s="728"/>
      <c r="H48" s="732"/>
      <c r="I48" s="733"/>
      <c r="J48" s="733"/>
      <c r="K48" s="733"/>
      <c r="L48" s="733"/>
      <c r="M48" s="733"/>
      <c r="N48" s="733"/>
      <c r="O48" s="733"/>
      <c r="P48" s="733"/>
      <c r="Q48" s="733"/>
      <c r="R48" s="733"/>
      <c r="S48" s="733"/>
      <c r="T48" s="734"/>
      <c r="U48" s="737"/>
      <c r="V48" s="738"/>
      <c r="W48" s="738"/>
      <c r="X48" s="738"/>
      <c r="Y48" s="751" t="str">
        <f>IF(ISBLANK(入力フォーム!H159), "", 入力フォーム!H159)</f>
        <v/>
      </c>
      <c r="Z48" s="752"/>
      <c r="AA48" s="752"/>
      <c r="AB48" s="753"/>
      <c r="AC48" s="738"/>
      <c r="AD48" s="738"/>
      <c r="AE48" s="738"/>
      <c r="AF48" s="738"/>
      <c r="AG48" s="738"/>
      <c r="AH48" s="738"/>
      <c r="AI48" s="738"/>
      <c r="AJ48" s="738"/>
      <c r="AK48" s="754" t="str">
        <f>IF(ISBLANK(入力フォーム!H160), "", 入力フォーム!H160)</f>
        <v/>
      </c>
      <c r="AL48" s="755"/>
      <c r="AM48" s="755"/>
      <c r="AN48" s="755"/>
      <c r="AO48" s="756"/>
      <c r="AP48" s="757" t="str">
        <f>IF(ISBLANK(入力フォーム!H162), "", 入力フォーム!H162)</f>
        <v/>
      </c>
      <c r="AQ48" s="758"/>
      <c r="AR48" s="758"/>
      <c r="AS48" s="758"/>
      <c r="AT48" s="759"/>
    </row>
    <row r="49" spans="1:46" ht="14.5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609" t="s">
        <v>8093</v>
      </c>
      <c r="B55" s="610"/>
      <c r="C55" s="610"/>
      <c r="D55" s="610"/>
      <c r="E55" s="610"/>
      <c r="F55" s="610"/>
      <c r="G55" s="610"/>
      <c r="H55" s="610"/>
      <c r="I55" s="612" t="s">
        <v>11166</v>
      </c>
      <c r="J55" s="610"/>
      <c r="K55" s="610"/>
      <c r="L55" s="610"/>
      <c r="M55" s="610"/>
      <c r="N55" s="610"/>
      <c r="O55" s="610"/>
      <c r="P55" s="666"/>
      <c r="Q55" s="609" t="s">
        <v>11075</v>
      </c>
      <c r="R55" s="610"/>
      <c r="S55" s="610"/>
      <c r="T55" s="610"/>
      <c r="U55" s="610"/>
      <c r="V55" s="610"/>
      <c r="W55" s="610"/>
      <c r="X55" s="610"/>
      <c r="Y55" s="610"/>
      <c r="Z55" s="610"/>
      <c r="AA55" s="610"/>
      <c r="AB55" s="610"/>
      <c r="AC55" s="610"/>
      <c r="AD55" s="610"/>
      <c r="AE55" s="610"/>
      <c r="AF55" s="610"/>
      <c r="AG55" s="610"/>
      <c r="AH55" s="610"/>
      <c r="AI55" s="610"/>
      <c r="AJ55" s="610"/>
      <c r="AK55" s="610"/>
      <c r="AL55" s="610"/>
      <c r="AM55" s="610"/>
      <c r="AN55" s="610"/>
      <c r="AO55" s="610"/>
      <c r="AP55" s="610"/>
      <c r="AQ55" s="610"/>
      <c r="AR55" s="610"/>
      <c r="AS55" s="610"/>
      <c r="AT55" s="66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682" t="s">
        <v>8421</v>
      </c>
      <c r="K56" s="682"/>
      <c r="L56" s="682"/>
      <c r="M56" s="682"/>
      <c r="N56" s="682"/>
      <c r="O56" s="682"/>
      <c r="P56" s="683"/>
      <c r="Q56" s="667" t="str">
        <f>IF(ISBLANK(入力フォーム!H170), "", 入力フォーム!H170)</f>
        <v/>
      </c>
      <c r="R56" s="668"/>
      <c r="S56" s="668"/>
      <c r="T56" s="668"/>
      <c r="U56" s="668"/>
      <c r="V56" s="668"/>
      <c r="W56" s="668"/>
      <c r="X56" s="668"/>
      <c r="Y56" s="668"/>
      <c r="Z56" s="668"/>
      <c r="AA56" s="668"/>
      <c r="AB56" s="668"/>
      <c r="AC56" s="668"/>
      <c r="AD56" s="668"/>
      <c r="AE56" s="668"/>
      <c r="AF56" s="668"/>
      <c r="AG56" s="668"/>
      <c r="AH56" s="668"/>
      <c r="AI56" s="668"/>
      <c r="AJ56" s="668"/>
      <c r="AK56" s="668"/>
      <c r="AL56" s="668"/>
      <c r="AM56" s="668"/>
      <c r="AN56" s="668"/>
      <c r="AO56" s="668"/>
      <c r="AP56" s="668"/>
      <c r="AQ56" s="668"/>
      <c r="AR56" s="668"/>
      <c r="AS56" s="668"/>
      <c r="AT56" s="669"/>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650" t="s">
        <v>8422</v>
      </c>
      <c r="K57" s="650"/>
      <c r="L57" s="650"/>
      <c r="M57" s="650"/>
      <c r="N57" s="650"/>
      <c r="O57" s="650"/>
      <c r="P57" s="687"/>
      <c r="Q57" s="670"/>
      <c r="R57" s="671"/>
      <c r="S57" s="671"/>
      <c r="T57" s="671"/>
      <c r="U57" s="671"/>
      <c r="V57" s="671"/>
      <c r="W57" s="671"/>
      <c r="X57" s="671"/>
      <c r="Y57" s="671"/>
      <c r="Z57" s="671"/>
      <c r="AA57" s="671"/>
      <c r="AB57" s="671"/>
      <c r="AC57" s="671"/>
      <c r="AD57" s="671"/>
      <c r="AE57" s="671"/>
      <c r="AF57" s="671"/>
      <c r="AG57" s="671"/>
      <c r="AH57" s="671"/>
      <c r="AI57" s="671"/>
      <c r="AJ57" s="671"/>
      <c r="AK57" s="671"/>
      <c r="AL57" s="671"/>
      <c r="AM57" s="671"/>
      <c r="AN57" s="671"/>
      <c r="AO57" s="671"/>
      <c r="AP57" s="671"/>
      <c r="AQ57" s="671"/>
      <c r="AR57" s="671"/>
      <c r="AS57" s="671"/>
      <c r="AT57" s="672"/>
    </row>
    <row r="58" spans="1:46" ht="21.75" customHeight="1" x14ac:dyDescent="0.2">
      <c r="A58" s="416" t="str">
        <f>IF(入力フォーム!H63="一団の土地（継続）","☑","□")</f>
        <v>□</v>
      </c>
      <c r="B58" s="127" t="s">
        <v>8090</v>
      </c>
      <c r="C58" s="131"/>
      <c r="D58" s="131"/>
      <c r="E58" s="131"/>
      <c r="F58" s="131"/>
      <c r="G58" s="131"/>
      <c r="H58" s="131"/>
      <c r="I58" s="688" t="s">
        <v>8477</v>
      </c>
      <c r="J58" s="689"/>
      <c r="K58" s="689"/>
      <c r="L58" s="690" t="str">
        <f>IF(ISBLANK(入力フォーム!H169), "",  "(" &amp; 入力フォーム!H169 &amp; ")")</f>
        <v/>
      </c>
      <c r="M58" s="690"/>
      <c r="N58" s="690"/>
      <c r="O58" s="690"/>
      <c r="P58" s="691"/>
      <c r="Q58" s="670"/>
      <c r="R58" s="671"/>
      <c r="S58" s="671"/>
      <c r="T58" s="671"/>
      <c r="U58" s="671"/>
      <c r="V58" s="671"/>
      <c r="W58" s="671"/>
      <c r="X58" s="671"/>
      <c r="Y58" s="671"/>
      <c r="Z58" s="671"/>
      <c r="AA58" s="671"/>
      <c r="AB58" s="671"/>
      <c r="AC58" s="671"/>
      <c r="AD58" s="671"/>
      <c r="AE58" s="671"/>
      <c r="AF58" s="671"/>
      <c r="AG58" s="671"/>
      <c r="AH58" s="671"/>
      <c r="AI58" s="671"/>
      <c r="AJ58" s="671"/>
      <c r="AK58" s="671"/>
      <c r="AL58" s="671"/>
      <c r="AM58" s="671"/>
      <c r="AN58" s="671"/>
      <c r="AO58" s="671"/>
      <c r="AP58" s="671"/>
      <c r="AQ58" s="671"/>
      <c r="AR58" s="671"/>
      <c r="AS58" s="671"/>
      <c r="AT58" s="672"/>
    </row>
    <row r="59" spans="1:46" ht="21.75" customHeight="1" x14ac:dyDescent="0.2">
      <c r="A59" s="170" t="s">
        <v>8423</v>
      </c>
      <c r="B59" s="127" t="s">
        <v>8089</v>
      </c>
      <c r="C59" s="131"/>
      <c r="D59" s="131"/>
      <c r="E59" s="131"/>
      <c r="F59" s="131"/>
      <c r="G59" s="131"/>
      <c r="H59" s="131"/>
      <c r="I59" s="412" t="str">
        <f>IF(入力フォーム!H168="市街化調整区域","☑","□")</f>
        <v>□</v>
      </c>
      <c r="J59" s="650" t="s">
        <v>8424</v>
      </c>
      <c r="K59" s="650"/>
      <c r="L59" s="650"/>
      <c r="M59" s="650"/>
      <c r="N59" s="650"/>
      <c r="O59" s="650"/>
      <c r="P59" s="687"/>
      <c r="Q59" s="670"/>
      <c r="R59" s="671"/>
      <c r="S59" s="671"/>
      <c r="T59" s="671"/>
      <c r="U59" s="671"/>
      <c r="V59" s="671"/>
      <c r="W59" s="671"/>
      <c r="X59" s="671"/>
      <c r="Y59" s="671"/>
      <c r="Z59" s="671"/>
      <c r="AA59" s="671"/>
      <c r="AB59" s="671"/>
      <c r="AC59" s="671"/>
      <c r="AD59" s="671"/>
      <c r="AE59" s="671"/>
      <c r="AF59" s="671"/>
      <c r="AG59" s="671"/>
      <c r="AH59" s="671"/>
      <c r="AI59" s="671"/>
      <c r="AJ59" s="671"/>
      <c r="AK59" s="671"/>
      <c r="AL59" s="671"/>
      <c r="AM59" s="671"/>
      <c r="AN59" s="671"/>
      <c r="AO59" s="671"/>
      <c r="AP59" s="671"/>
      <c r="AQ59" s="671"/>
      <c r="AR59" s="671"/>
      <c r="AS59" s="671"/>
      <c r="AT59" s="672"/>
    </row>
    <row r="60" spans="1:46" ht="21.75" customHeight="1" thickBot="1" x14ac:dyDescent="0.25">
      <c r="A60" s="692"/>
      <c r="B60" s="693"/>
      <c r="C60" s="662" t="str">
        <f>IF(ISBLANK(入力フォーム!H64), "", 入力フォーム!H64)</f>
        <v/>
      </c>
      <c r="D60" s="662"/>
      <c r="E60" s="662"/>
      <c r="F60" s="662"/>
      <c r="G60" s="662"/>
      <c r="H60" s="663"/>
      <c r="I60" s="418" t="str">
        <f>IF(入力フォーム!H168="都市計画区域外","☑","□")</f>
        <v>□</v>
      </c>
      <c r="J60" s="664" t="s">
        <v>8425</v>
      </c>
      <c r="K60" s="664"/>
      <c r="L60" s="664"/>
      <c r="M60" s="664"/>
      <c r="N60" s="664"/>
      <c r="O60" s="664"/>
      <c r="P60" s="665"/>
      <c r="Q60" s="670"/>
      <c r="R60" s="671"/>
      <c r="S60" s="671"/>
      <c r="T60" s="671"/>
      <c r="U60" s="671"/>
      <c r="V60" s="671"/>
      <c r="W60" s="671"/>
      <c r="X60" s="671"/>
      <c r="Y60" s="671"/>
      <c r="Z60" s="671"/>
      <c r="AA60" s="671"/>
      <c r="AB60" s="671"/>
      <c r="AC60" s="671"/>
      <c r="AD60" s="671"/>
      <c r="AE60" s="671"/>
      <c r="AF60" s="671"/>
      <c r="AG60" s="671"/>
      <c r="AH60" s="671"/>
      <c r="AI60" s="671"/>
      <c r="AJ60" s="671"/>
      <c r="AK60" s="671"/>
      <c r="AL60" s="671"/>
      <c r="AM60" s="671"/>
      <c r="AN60" s="671"/>
      <c r="AO60" s="671"/>
      <c r="AP60" s="671"/>
      <c r="AQ60" s="671"/>
      <c r="AR60" s="671"/>
      <c r="AS60" s="671"/>
      <c r="AT60" s="672"/>
    </row>
    <row r="61" spans="1:46" ht="21.75" customHeight="1" thickBot="1" x14ac:dyDescent="0.25">
      <c r="A61" s="609" t="s">
        <v>8426</v>
      </c>
      <c r="B61" s="610"/>
      <c r="C61" s="610"/>
      <c r="D61" s="610"/>
      <c r="E61" s="610"/>
      <c r="F61" s="610"/>
      <c r="G61" s="610"/>
      <c r="H61" s="610"/>
      <c r="I61" s="610"/>
      <c r="J61" s="610"/>
      <c r="K61" s="610"/>
      <c r="L61" s="610"/>
      <c r="M61" s="610"/>
      <c r="N61" s="610"/>
      <c r="O61" s="610"/>
      <c r="P61" s="666"/>
      <c r="Q61" s="684"/>
      <c r="R61" s="685"/>
      <c r="S61" s="685"/>
      <c r="T61" s="685"/>
      <c r="U61" s="685"/>
      <c r="V61" s="685"/>
      <c r="W61" s="685"/>
      <c r="X61" s="685"/>
      <c r="Y61" s="685"/>
      <c r="Z61" s="685"/>
      <c r="AA61" s="685"/>
      <c r="AB61" s="685"/>
      <c r="AC61" s="685"/>
      <c r="AD61" s="685"/>
      <c r="AE61" s="685"/>
      <c r="AF61" s="685"/>
      <c r="AG61" s="685"/>
      <c r="AH61" s="685"/>
      <c r="AI61" s="685"/>
      <c r="AJ61" s="685"/>
      <c r="AK61" s="685"/>
      <c r="AL61" s="685"/>
      <c r="AM61" s="685"/>
      <c r="AN61" s="685"/>
      <c r="AO61" s="685"/>
      <c r="AP61" s="685"/>
      <c r="AQ61" s="685"/>
      <c r="AR61" s="685"/>
      <c r="AS61" s="685"/>
      <c r="AT61" s="686"/>
    </row>
    <row r="62" spans="1:46" ht="18" customHeight="1" x14ac:dyDescent="0.2">
      <c r="A62" s="667" t="str">
        <f>IF(ISBLANK(入力フォーム!H171), "", 入力フォーム!H171)</f>
        <v/>
      </c>
      <c r="B62" s="668"/>
      <c r="C62" s="668"/>
      <c r="D62" s="668"/>
      <c r="E62" s="668"/>
      <c r="F62" s="668"/>
      <c r="G62" s="668"/>
      <c r="H62" s="668"/>
      <c r="I62" s="668"/>
      <c r="J62" s="668"/>
      <c r="K62" s="668"/>
      <c r="L62" s="668"/>
      <c r="M62" s="668"/>
      <c r="N62" s="668"/>
      <c r="O62" s="668"/>
      <c r="P62" s="669"/>
      <c r="Q62" s="673" t="s">
        <v>8427</v>
      </c>
      <c r="R62" s="674"/>
      <c r="S62" s="674"/>
      <c r="T62" s="674"/>
      <c r="U62" s="674"/>
      <c r="V62" s="674"/>
      <c r="W62" s="674"/>
      <c r="X62" s="674"/>
      <c r="Y62" s="674"/>
      <c r="Z62" s="674"/>
      <c r="AA62" s="674"/>
      <c r="AB62" s="674"/>
      <c r="AC62" s="674"/>
      <c r="AD62" s="675" t="s">
        <v>8428</v>
      </c>
      <c r="AE62" s="676"/>
      <c r="AF62" s="676"/>
      <c r="AG62" s="676"/>
      <c r="AH62" s="676"/>
      <c r="AI62" s="676"/>
      <c r="AJ62" s="676"/>
      <c r="AK62" s="676"/>
      <c r="AL62" s="676"/>
      <c r="AM62" s="676"/>
      <c r="AN62" s="676"/>
      <c r="AO62" s="676"/>
      <c r="AP62" s="676"/>
      <c r="AQ62" s="676"/>
      <c r="AR62" s="676"/>
      <c r="AS62" s="676"/>
      <c r="AT62" s="677"/>
    </row>
    <row r="63" spans="1:46" ht="18" customHeight="1" x14ac:dyDescent="0.2">
      <c r="A63" s="670"/>
      <c r="B63" s="671"/>
      <c r="C63" s="671"/>
      <c r="D63" s="671"/>
      <c r="E63" s="671"/>
      <c r="F63" s="671"/>
      <c r="G63" s="671"/>
      <c r="H63" s="671"/>
      <c r="I63" s="671"/>
      <c r="J63" s="671"/>
      <c r="K63" s="671"/>
      <c r="L63" s="671"/>
      <c r="M63" s="671"/>
      <c r="N63" s="671"/>
      <c r="O63" s="671"/>
      <c r="P63" s="672"/>
      <c r="Q63" s="678" t="str">
        <f>IF(ISBLANK(入力フォーム!H173), "", 入力フォーム!H173)</f>
        <v/>
      </c>
      <c r="R63" s="679"/>
      <c r="S63" s="679"/>
      <c r="T63" s="679"/>
      <c r="U63" s="679"/>
      <c r="V63" s="679"/>
      <c r="W63" s="679"/>
      <c r="X63" s="679"/>
      <c r="Y63" s="679"/>
      <c r="Z63" s="679"/>
      <c r="AA63" s="679"/>
      <c r="AB63" s="679"/>
      <c r="AC63" s="171" t="s">
        <v>8088</v>
      </c>
      <c r="AD63" s="419" t="str">
        <f>IF(入力フォーム!H177="有","☑","□")</f>
        <v>□</v>
      </c>
      <c r="AE63" s="680" t="s">
        <v>8429</v>
      </c>
      <c r="AF63" s="680"/>
      <c r="AG63" s="680"/>
      <c r="AH63" s="420" t="str">
        <f>IF(入力フォーム!H178="有","☑","□")</f>
        <v>□</v>
      </c>
      <c r="AI63" s="681" t="s">
        <v>8430</v>
      </c>
      <c r="AJ63" s="681"/>
      <c r="AK63" s="420" t="str">
        <f>IF(入力フォーム!H179="有","☑","□")</f>
        <v>□</v>
      </c>
      <c r="AL63" s="681" t="s">
        <v>8431</v>
      </c>
      <c r="AM63" s="681"/>
      <c r="AN63" s="420" t="str">
        <f>IF(入力フォーム!H180="有","☑","□")</f>
        <v>□</v>
      </c>
      <c r="AO63" s="681" t="s">
        <v>8101</v>
      </c>
      <c r="AP63" s="681"/>
      <c r="AQ63" s="694" t="str">
        <f>IF(ISBLANK(入力フォーム!H181), "",  "〔" &amp; 入力フォーム!H181 &amp; "〕")</f>
        <v/>
      </c>
      <c r="AR63" s="694"/>
      <c r="AS63" s="694"/>
      <c r="AT63" s="695"/>
    </row>
    <row r="64" spans="1:46" ht="18" customHeight="1" x14ac:dyDescent="0.2">
      <c r="A64" s="670"/>
      <c r="B64" s="671"/>
      <c r="C64" s="671"/>
      <c r="D64" s="671"/>
      <c r="E64" s="671"/>
      <c r="F64" s="671"/>
      <c r="G64" s="671"/>
      <c r="H64" s="671"/>
      <c r="I64" s="671"/>
      <c r="J64" s="671"/>
      <c r="K64" s="671"/>
      <c r="L64" s="671"/>
      <c r="M64" s="671"/>
      <c r="N64" s="671"/>
      <c r="O64" s="671"/>
      <c r="P64" s="672"/>
      <c r="Q64" s="649" t="s">
        <v>8432</v>
      </c>
      <c r="R64" s="650"/>
      <c r="S64" s="650"/>
      <c r="T64" s="650"/>
      <c r="U64" s="650"/>
      <c r="V64" s="650"/>
      <c r="W64" s="650"/>
      <c r="X64" s="650"/>
      <c r="Y64" s="650"/>
      <c r="Z64" s="650"/>
      <c r="AA64" s="650"/>
      <c r="AB64" s="650"/>
      <c r="AC64" s="172"/>
      <c r="AD64" s="651" t="s">
        <v>8433</v>
      </c>
      <c r="AE64" s="652"/>
      <c r="AF64" s="652"/>
      <c r="AG64" s="652"/>
      <c r="AH64" s="653"/>
      <c r="AI64" s="653"/>
      <c r="AJ64" s="653"/>
      <c r="AK64" s="653"/>
      <c r="AL64" s="653"/>
      <c r="AM64" s="653"/>
      <c r="AN64" s="653"/>
      <c r="AO64" s="653"/>
      <c r="AP64" s="653"/>
      <c r="AQ64" s="653"/>
      <c r="AR64" s="653"/>
      <c r="AS64" s="653"/>
      <c r="AT64" s="654"/>
    </row>
    <row r="65" spans="1:52" ht="18" customHeight="1" thickBot="1" x14ac:dyDescent="0.25">
      <c r="A65" s="655" t="s">
        <v>8434</v>
      </c>
      <c r="B65" s="656"/>
      <c r="C65" s="656"/>
      <c r="D65" s="656"/>
      <c r="E65" s="656"/>
      <c r="F65" s="656"/>
      <c r="G65" s="421" t="str">
        <f>IF(入力フォーム!H172="有","☑","☐")</f>
        <v>☐</v>
      </c>
      <c r="H65" s="173" t="s">
        <v>8435</v>
      </c>
      <c r="I65" s="174"/>
      <c r="J65" s="422" t="str">
        <f>IF(入力フォーム!H172="無","☑","☐")</f>
        <v>☐</v>
      </c>
      <c r="K65" s="175" t="s">
        <v>8436</v>
      </c>
      <c r="L65" s="174"/>
      <c r="M65" s="174"/>
      <c r="N65" s="174"/>
      <c r="O65" s="174"/>
      <c r="P65" s="176"/>
      <c r="Q65" s="657" t="str">
        <f>IF(ISBLANK(入力フォーム!H174), "", 入力フォーム!H174)</f>
        <v/>
      </c>
      <c r="R65" s="658"/>
      <c r="S65" s="658"/>
      <c r="T65" s="658"/>
      <c r="U65" s="658"/>
      <c r="V65" s="658"/>
      <c r="W65" s="658"/>
      <c r="X65" s="658"/>
      <c r="Y65" s="658"/>
      <c r="Z65" s="658"/>
      <c r="AA65" s="658"/>
      <c r="AB65" s="658"/>
      <c r="AC65" s="177" t="s">
        <v>8088</v>
      </c>
      <c r="AD65" s="659" t="str">
        <f>IF(ISBLANK(入力フォーム!H182), "", 入力フォーム!H182)</f>
        <v/>
      </c>
      <c r="AE65" s="660"/>
      <c r="AF65" s="660"/>
      <c r="AG65" s="660"/>
      <c r="AH65" s="660"/>
      <c r="AI65" s="660"/>
      <c r="AJ65" s="660"/>
      <c r="AK65" s="660"/>
      <c r="AL65" s="660"/>
      <c r="AM65" s="660"/>
      <c r="AN65" s="660"/>
      <c r="AO65" s="660"/>
      <c r="AP65" s="660"/>
      <c r="AQ65" s="660"/>
      <c r="AR65" s="660"/>
      <c r="AS65" s="660"/>
      <c r="AT65" s="661"/>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609" t="s">
        <v>8059</v>
      </c>
      <c r="B69" s="610"/>
      <c r="C69" s="611"/>
      <c r="D69" s="612" t="s">
        <v>8438</v>
      </c>
      <c r="E69" s="610"/>
      <c r="F69" s="610"/>
      <c r="G69" s="610"/>
      <c r="H69" s="610"/>
      <c r="I69" s="610"/>
      <c r="J69" s="610"/>
      <c r="K69" s="610"/>
      <c r="L69" s="610"/>
      <c r="M69" s="610"/>
      <c r="N69" s="610"/>
      <c r="O69" s="610"/>
      <c r="P69" s="611"/>
      <c r="Q69" s="613" t="s">
        <v>11076</v>
      </c>
      <c r="R69" s="614"/>
      <c r="S69" s="614"/>
      <c r="T69" s="614"/>
      <c r="U69" s="614"/>
      <c r="V69" s="614"/>
      <c r="W69" s="614"/>
      <c r="X69" s="615"/>
      <c r="Y69" s="135"/>
      <c r="Z69" s="584" t="str">
        <f>IF(ISBLANK(行政用!H30), "", 行政用!H30)</f>
        <v/>
      </c>
      <c r="AA69" s="584"/>
      <c r="AB69" s="584"/>
      <c r="AC69" s="584"/>
      <c r="AD69" s="584"/>
      <c r="AE69" s="584"/>
      <c r="AF69" s="584"/>
      <c r="AG69" s="584"/>
      <c r="AH69" s="584"/>
      <c r="AI69" s="584"/>
      <c r="AJ69" s="584"/>
      <c r="AK69" s="584"/>
      <c r="AL69" s="584"/>
      <c r="AM69" s="584"/>
      <c r="AN69" s="584"/>
      <c r="AO69" s="584"/>
      <c r="AP69" s="584"/>
      <c r="AQ69" s="584"/>
      <c r="AR69" s="584"/>
      <c r="AS69" s="584"/>
      <c r="AT69" s="584"/>
    </row>
    <row r="70" spans="1:52" ht="20.25" customHeight="1" x14ac:dyDescent="0.2">
      <c r="A70" s="37" t="str">
        <f>IF(入力フォーム!H186="有","☑","□")</f>
        <v>□</v>
      </c>
      <c r="B70" s="182" t="s">
        <v>8087</v>
      </c>
      <c r="C70" s="183"/>
      <c r="D70" s="616" t="str">
        <f>IF(ISBLANK(入力フォーム!H187), "", 入力フォーム!H187)</f>
        <v/>
      </c>
      <c r="E70" s="616"/>
      <c r="F70" s="616"/>
      <c r="G70" s="616"/>
      <c r="H70" s="616"/>
      <c r="I70" s="616"/>
      <c r="J70" s="616"/>
      <c r="K70" s="616"/>
      <c r="L70" s="616"/>
      <c r="M70" s="616"/>
      <c r="N70" s="616"/>
      <c r="O70" s="616"/>
      <c r="P70" s="617"/>
      <c r="Q70" s="36" t="str">
        <f>IF(入力フォーム!H188="有","☑","□")</f>
        <v>□</v>
      </c>
      <c r="R70" s="622" t="s">
        <v>8439</v>
      </c>
      <c r="S70" s="622"/>
      <c r="T70" s="622"/>
      <c r="U70" s="39" t="str">
        <f>IF(入力フォーム!H188="無","☑","□")</f>
        <v>□</v>
      </c>
      <c r="V70" s="622" t="s">
        <v>8440</v>
      </c>
      <c r="W70" s="622"/>
      <c r="X70" s="623"/>
      <c r="Y70" s="135"/>
      <c r="Z70" s="584"/>
      <c r="AA70" s="584"/>
      <c r="AB70" s="584"/>
      <c r="AC70" s="584"/>
      <c r="AD70" s="584"/>
      <c r="AE70" s="584"/>
      <c r="AF70" s="584"/>
      <c r="AG70" s="584"/>
      <c r="AH70" s="584"/>
      <c r="AI70" s="584"/>
      <c r="AJ70" s="584"/>
      <c r="AK70" s="584"/>
      <c r="AL70" s="584"/>
      <c r="AM70" s="584"/>
      <c r="AN70" s="584"/>
      <c r="AO70" s="584"/>
      <c r="AP70" s="584"/>
      <c r="AQ70" s="584"/>
      <c r="AR70" s="584"/>
      <c r="AS70" s="584"/>
      <c r="AT70" s="584"/>
    </row>
    <row r="71" spans="1:52" ht="20.25" customHeight="1" x14ac:dyDescent="0.2">
      <c r="A71" s="624" t="str">
        <f>IF(入力フォーム!H186="無","☑","□")</f>
        <v>□</v>
      </c>
      <c r="B71" s="626" t="s">
        <v>8503</v>
      </c>
      <c r="C71" s="184"/>
      <c r="D71" s="618"/>
      <c r="E71" s="618"/>
      <c r="F71" s="618"/>
      <c r="G71" s="618"/>
      <c r="H71" s="618"/>
      <c r="I71" s="618"/>
      <c r="J71" s="618"/>
      <c r="K71" s="618"/>
      <c r="L71" s="618"/>
      <c r="M71" s="618"/>
      <c r="N71" s="618"/>
      <c r="O71" s="618"/>
      <c r="P71" s="619"/>
      <c r="Q71" s="628" t="s">
        <v>8441</v>
      </c>
      <c r="R71" s="629"/>
      <c r="S71" s="629"/>
      <c r="T71" s="629"/>
      <c r="U71" s="630"/>
      <c r="V71" s="630"/>
      <c r="W71" s="630"/>
      <c r="X71" s="185"/>
      <c r="Y71" s="135"/>
      <c r="Z71" s="584"/>
      <c r="AA71" s="584"/>
      <c r="AB71" s="584"/>
      <c r="AC71" s="584"/>
      <c r="AD71" s="584"/>
      <c r="AE71" s="584"/>
      <c r="AF71" s="584"/>
      <c r="AG71" s="584"/>
      <c r="AH71" s="584"/>
      <c r="AI71" s="584"/>
      <c r="AJ71" s="584"/>
      <c r="AK71" s="584"/>
      <c r="AL71" s="584"/>
      <c r="AM71" s="584"/>
      <c r="AN71" s="584"/>
      <c r="AO71" s="584"/>
      <c r="AP71" s="584"/>
      <c r="AQ71" s="584"/>
      <c r="AR71" s="584"/>
      <c r="AS71" s="584"/>
      <c r="AT71" s="584"/>
    </row>
    <row r="72" spans="1:52" ht="20.25" customHeight="1" thickBot="1" x14ac:dyDescent="0.25">
      <c r="A72" s="625"/>
      <c r="B72" s="627"/>
      <c r="C72" s="186"/>
      <c r="D72" s="620"/>
      <c r="E72" s="620"/>
      <c r="F72" s="620"/>
      <c r="G72" s="620"/>
      <c r="H72" s="620"/>
      <c r="I72" s="620"/>
      <c r="J72" s="620"/>
      <c r="K72" s="620"/>
      <c r="L72" s="620"/>
      <c r="M72" s="620"/>
      <c r="N72" s="620"/>
      <c r="O72" s="620"/>
      <c r="P72" s="621"/>
      <c r="Q72" s="187" t="s">
        <v>8099</v>
      </c>
      <c r="R72" s="631" t="str">
        <f>IF(ISBLANK(入力フォーム!H189), "", 入力フォーム!H189)</f>
        <v/>
      </c>
      <c r="S72" s="631"/>
      <c r="T72" s="631"/>
      <c r="U72" s="631"/>
      <c r="V72" s="631"/>
      <c r="W72" s="631"/>
      <c r="X72" s="159" t="s">
        <v>8098</v>
      </c>
      <c r="Y72" s="135"/>
      <c r="Z72" s="584"/>
      <c r="AA72" s="584"/>
      <c r="AB72" s="584"/>
      <c r="AC72" s="584"/>
      <c r="AD72" s="584"/>
      <c r="AE72" s="584"/>
      <c r="AF72" s="584"/>
      <c r="AG72" s="584"/>
      <c r="AH72" s="584"/>
      <c r="AI72" s="584"/>
      <c r="AJ72" s="584"/>
      <c r="AK72" s="584"/>
      <c r="AL72" s="584"/>
      <c r="AM72" s="584"/>
      <c r="AN72" s="584"/>
      <c r="AO72" s="584"/>
      <c r="AP72" s="584"/>
      <c r="AQ72" s="584"/>
      <c r="AR72" s="584"/>
      <c r="AS72" s="584"/>
      <c r="AT72" s="584"/>
    </row>
    <row r="73" spans="1:52" ht="18" customHeight="1" x14ac:dyDescent="0.2">
      <c r="A73" s="632" t="s">
        <v>8442</v>
      </c>
      <c r="B73" s="633"/>
      <c r="C73" s="633"/>
      <c r="D73" s="633"/>
      <c r="E73" s="633"/>
      <c r="F73" s="633"/>
      <c r="G73" s="633"/>
      <c r="H73" s="633"/>
      <c r="I73" s="633"/>
      <c r="J73" s="633"/>
      <c r="K73" s="633"/>
      <c r="L73" s="633"/>
      <c r="M73" s="633"/>
      <c r="N73" s="633"/>
      <c r="O73" s="633"/>
      <c r="P73" s="634"/>
      <c r="Q73" s="635" t="s">
        <v>8443</v>
      </c>
      <c r="R73" s="636"/>
      <c r="S73" s="636"/>
      <c r="T73" s="636"/>
      <c r="U73" s="636"/>
      <c r="V73" s="636"/>
      <c r="W73" s="636"/>
      <c r="X73" s="637"/>
      <c r="Y73" s="135"/>
      <c r="Z73" s="584"/>
      <c r="AA73" s="584"/>
      <c r="AB73" s="584"/>
      <c r="AC73" s="584"/>
      <c r="AD73" s="584"/>
      <c r="AE73" s="584"/>
      <c r="AF73" s="584"/>
      <c r="AG73" s="584"/>
      <c r="AH73" s="584"/>
      <c r="AI73" s="584"/>
      <c r="AJ73" s="584"/>
      <c r="AK73" s="584"/>
      <c r="AL73" s="584"/>
      <c r="AM73" s="584"/>
      <c r="AN73" s="584"/>
      <c r="AO73" s="584"/>
      <c r="AP73" s="584"/>
      <c r="AQ73" s="584"/>
      <c r="AR73" s="584"/>
      <c r="AS73" s="584"/>
      <c r="AT73" s="584"/>
    </row>
    <row r="74" spans="1:52" ht="18" customHeight="1" x14ac:dyDescent="0.2">
      <c r="A74" s="423" t="str">
        <f>IF(入力フォーム!H191="有","☑","□")</f>
        <v>□</v>
      </c>
      <c r="B74" s="638" t="s">
        <v>8104</v>
      </c>
      <c r="C74" s="638"/>
      <c r="D74" s="638"/>
      <c r="E74" s="424" t="str">
        <f>IF(入力フォーム!H192="有","☑","□")</f>
        <v>□</v>
      </c>
      <c r="F74" s="638" t="s">
        <v>8102</v>
      </c>
      <c r="G74" s="638"/>
      <c r="H74" s="638"/>
      <c r="I74" s="424" t="str">
        <f>IF(入力フォーム!H193="有","☑","□")</f>
        <v>□</v>
      </c>
      <c r="J74" s="638" t="s">
        <v>8394</v>
      </c>
      <c r="K74" s="638"/>
      <c r="L74" s="638"/>
      <c r="M74" s="638"/>
      <c r="N74" s="133"/>
      <c r="O74" s="133"/>
      <c r="P74" s="188"/>
      <c r="Q74" s="639" t="str">
        <f>IF(ISBLANK(入力フォーム!H196), "", 入力フォーム!H196)</f>
        <v/>
      </c>
      <c r="R74" s="640"/>
      <c r="S74" s="640"/>
      <c r="T74" s="640"/>
      <c r="U74" s="640"/>
      <c r="V74" s="640"/>
      <c r="W74" s="640"/>
      <c r="X74" s="643" t="s">
        <v>8444</v>
      </c>
      <c r="Y74" s="135"/>
      <c r="Z74" s="584"/>
      <c r="AA74" s="584"/>
      <c r="AB74" s="584"/>
      <c r="AC74" s="584"/>
      <c r="AD74" s="584"/>
      <c r="AE74" s="584"/>
      <c r="AF74" s="584"/>
      <c r="AG74" s="584"/>
      <c r="AH74" s="584"/>
      <c r="AI74" s="584"/>
      <c r="AJ74" s="584"/>
      <c r="AK74" s="584"/>
      <c r="AL74" s="584"/>
      <c r="AM74" s="584"/>
      <c r="AN74" s="584"/>
      <c r="AO74" s="584"/>
      <c r="AP74" s="584"/>
      <c r="AQ74" s="584"/>
      <c r="AR74" s="584"/>
      <c r="AS74" s="584"/>
      <c r="AT74" s="584"/>
    </row>
    <row r="75" spans="1:52" ht="18" customHeight="1" thickBot="1" x14ac:dyDescent="0.5">
      <c r="A75" s="425" t="str">
        <f>IF(入力フォーム!H190="無","☑","□")</f>
        <v>□</v>
      </c>
      <c r="B75" s="645" t="s">
        <v>8445</v>
      </c>
      <c r="C75" s="645"/>
      <c r="D75" s="645"/>
      <c r="E75" s="645"/>
      <c r="F75" s="426" t="str">
        <f>IF(入力フォーム!H194="有","☑","□")</f>
        <v>□</v>
      </c>
      <c r="G75" s="646" t="s">
        <v>8101</v>
      </c>
      <c r="H75" s="646"/>
      <c r="I75" s="647" t="str">
        <f>IF(ISBLANK(入力フォーム!H195), "",  "(" &amp; 入力フォーム!H195 &amp; ")")</f>
        <v/>
      </c>
      <c r="J75" s="647"/>
      <c r="K75" s="647"/>
      <c r="L75" s="647"/>
      <c r="M75" s="647"/>
      <c r="N75" s="647"/>
      <c r="O75" s="647"/>
      <c r="P75" s="648"/>
      <c r="Q75" s="641"/>
      <c r="R75" s="642"/>
      <c r="S75" s="642"/>
      <c r="T75" s="642"/>
      <c r="U75" s="642"/>
      <c r="V75" s="642"/>
      <c r="W75" s="642"/>
      <c r="X75" s="644"/>
      <c r="Y75" s="135"/>
      <c r="Z75" s="584"/>
      <c r="AA75" s="584"/>
      <c r="AB75" s="584"/>
      <c r="AC75" s="584"/>
      <c r="AD75" s="584"/>
      <c r="AE75" s="584"/>
      <c r="AF75" s="584"/>
      <c r="AG75" s="584"/>
      <c r="AH75" s="584"/>
      <c r="AI75" s="584"/>
      <c r="AJ75" s="584"/>
      <c r="AK75" s="584"/>
      <c r="AL75" s="584"/>
      <c r="AM75" s="584"/>
      <c r="AN75" s="584"/>
      <c r="AO75" s="584"/>
      <c r="AP75" s="584"/>
      <c r="AQ75" s="584"/>
      <c r="AR75" s="584"/>
      <c r="AS75" s="584"/>
      <c r="AT75" s="584"/>
    </row>
    <row r="76" spans="1:52" ht="4.05"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84"/>
      <c r="AA76" s="584"/>
      <c r="AB76" s="584"/>
      <c r="AC76" s="584"/>
      <c r="AD76" s="584"/>
      <c r="AE76" s="584"/>
      <c r="AF76" s="584"/>
      <c r="AG76" s="584"/>
      <c r="AH76" s="584"/>
      <c r="AI76" s="584"/>
      <c r="AJ76" s="584"/>
      <c r="AK76" s="584"/>
      <c r="AL76" s="584"/>
      <c r="AM76" s="584"/>
      <c r="AN76" s="584"/>
      <c r="AO76" s="584"/>
      <c r="AP76" s="584"/>
      <c r="AQ76" s="584"/>
      <c r="AR76" s="584"/>
      <c r="AS76" s="584"/>
      <c r="AT76" s="584"/>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84"/>
      <c r="AA77" s="584"/>
      <c r="AB77" s="584"/>
      <c r="AC77" s="584"/>
      <c r="AD77" s="584"/>
      <c r="AE77" s="584"/>
      <c r="AF77" s="584"/>
      <c r="AG77" s="584"/>
      <c r="AH77" s="584"/>
      <c r="AI77" s="584"/>
      <c r="AJ77" s="584"/>
      <c r="AK77" s="584"/>
      <c r="AL77" s="584"/>
      <c r="AM77" s="584"/>
      <c r="AN77" s="584"/>
      <c r="AO77" s="584"/>
      <c r="AP77" s="584"/>
      <c r="AQ77" s="584"/>
      <c r="AR77" s="584"/>
      <c r="AS77" s="584"/>
      <c r="AT77" s="584"/>
    </row>
    <row r="78" spans="1:52" ht="19.5" customHeight="1" thickBot="1" x14ac:dyDescent="0.25">
      <c r="A78" s="608" t="s">
        <v>8448</v>
      </c>
      <c r="B78" s="608"/>
      <c r="C78" s="608"/>
      <c r="D78" s="608"/>
      <c r="E78" s="608"/>
      <c r="F78" s="608"/>
      <c r="G78" s="608"/>
      <c r="H78" s="608"/>
      <c r="I78" s="608"/>
      <c r="J78" s="608"/>
      <c r="K78" s="608"/>
      <c r="L78" s="608"/>
      <c r="M78" s="608"/>
      <c r="N78" s="608"/>
      <c r="O78" s="608"/>
      <c r="P78" s="608"/>
      <c r="Q78" s="608"/>
      <c r="R78" s="608"/>
      <c r="S78" s="608"/>
      <c r="T78" s="608"/>
      <c r="U78" s="608"/>
      <c r="V78" s="608"/>
      <c r="W78" s="608"/>
      <c r="X78" s="189"/>
      <c r="Y78" s="135"/>
      <c r="Z78" s="584"/>
      <c r="AA78" s="584"/>
      <c r="AB78" s="584"/>
      <c r="AC78" s="584"/>
      <c r="AD78" s="584"/>
      <c r="AE78" s="584"/>
      <c r="AF78" s="584"/>
      <c r="AG78" s="584"/>
      <c r="AH78" s="584"/>
      <c r="AI78" s="584"/>
      <c r="AJ78" s="584"/>
      <c r="AK78" s="584"/>
      <c r="AL78" s="584"/>
      <c r="AM78" s="584"/>
      <c r="AN78" s="584"/>
      <c r="AO78" s="584"/>
      <c r="AP78" s="584"/>
      <c r="AQ78" s="584"/>
      <c r="AR78" s="584"/>
      <c r="AS78" s="584"/>
      <c r="AT78" s="584"/>
    </row>
    <row r="79" spans="1:52" ht="22.5" customHeight="1" x14ac:dyDescent="0.2">
      <c r="A79" s="575" t="str">
        <f>IF(ISBLANK(入力フォーム!H200), "", 入力フォーム!H200)</f>
        <v/>
      </c>
      <c r="B79" s="576"/>
      <c r="C79" s="576"/>
      <c r="D79" s="576"/>
      <c r="E79" s="576"/>
      <c r="F79" s="576"/>
      <c r="G79" s="576"/>
      <c r="H79" s="576"/>
      <c r="I79" s="576"/>
      <c r="J79" s="576"/>
      <c r="K79" s="576"/>
      <c r="L79" s="576"/>
      <c r="M79" s="576"/>
      <c r="N79" s="576"/>
      <c r="O79" s="576"/>
      <c r="P79" s="576"/>
      <c r="Q79" s="576"/>
      <c r="R79" s="576"/>
      <c r="S79" s="576"/>
      <c r="T79" s="576"/>
      <c r="U79" s="576"/>
      <c r="V79" s="576"/>
      <c r="W79" s="576"/>
      <c r="X79" s="577"/>
      <c r="Y79" s="135"/>
      <c r="Z79" s="584"/>
      <c r="AA79" s="584"/>
      <c r="AB79" s="584"/>
      <c r="AC79" s="584"/>
      <c r="AD79" s="584"/>
      <c r="AE79" s="584"/>
      <c r="AF79" s="584"/>
      <c r="AG79" s="584"/>
      <c r="AH79" s="584"/>
      <c r="AI79" s="584"/>
      <c r="AJ79" s="584"/>
      <c r="AK79" s="584"/>
      <c r="AL79" s="584"/>
      <c r="AM79" s="584"/>
      <c r="AN79" s="584"/>
      <c r="AO79" s="584"/>
      <c r="AP79" s="584"/>
      <c r="AQ79" s="584"/>
      <c r="AR79" s="584"/>
      <c r="AS79" s="584"/>
      <c r="AT79" s="584"/>
    </row>
    <row r="80" spans="1:52" ht="22.5" customHeight="1" x14ac:dyDescent="0.2">
      <c r="A80" s="578"/>
      <c r="B80" s="579"/>
      <c r="C80" s="579"/>
      <c r="D80" s="579"/>
      <c r="E80" s="579"/>
      <c r="F80" s="579"/>
      <c r="G80" s="579"/>
      <c r="H80" s="579"/>
      <c r="I80" s="579"/>
      <c r="J80" s="579"/>
      <c r="K80" s="579"/>
      <c r="L80" s="579"/>
      <c r="M80" s="579"/>
      <c r="N80" s="579"/>
      <c r="O80" s="579"/>
      <c r="P80" s="579"/>
      <c r="Q80" s="579"/>
      <c r="R80" s="579"/>
      <c r="S80" s="579"/>
      <c r="T80" s="579"/>
      <c r="U80" s="579"/>
      <c r="V80" s="579"/>
      <c r="W80" s="579"/>
      <c r="X80" s="580"/>
      <c r="Y80" s="135"/>
      <c r="Z80" s="584"/>
      <c r="AA80" s="584"/>
      <c r="AB80" s="584"/>
      <c r="AC80" s="584"/>
      <c r="AD80" s="584"/>
      <c r="AE80" s="584"/>
      <c r="AF80" s="584"/>
      <c r="AG80" s="584"/>
      <c r="AH80" s="584"/>
      <c r="AI80" s="584"/>
      <c r="AJ80" s="584"/>
      <c r="AK80" s="584"/>
      <c r="AL80" s="584"/>
      <c r="AM80" s="584"/>
      <c r="AN80" s="584"/>
      <c r="AO80" s="584"/>
      <c r="AP80" s="584"/>
      <c r="AQ80" s="584"/>
      <c r="AR80" s="584"/>
      <c r="AS80" s="584"/>
      <c r="AT80" s="584"/>
    </row>
    <row r="81" spans="1:46" ht="22.5" customHeight="1" x14ac:dyDescent="0.2">
      <c r="A81" s="578"/>
      <c r="B81" s="579"/>
      <c r="C81" s="579"/>
      <c r="D81" s="579"/>
      <c r="E81" s="579"/>
      <c r="F81" s="579"/>
      <c r="G81" s="579"/>
      <c r="H81" s="579"/>
      <c r="I81" s="579"/>
      <c r="J81" s="579"/>
      <c r="K81" s="579"/>
      <c r="L81" s="579"/>
      <c r="M81" s="579"/>
      <c r="N81" s="579"/>
      <c r="O81" s="579"/>
      <c r="P81" s="579"/>
      <c r="Q81" s="579"/>
      <c r="R81" s="579"/>
      <c r="S81" s="579"/>
      <c r="T81" s="579"/>
      <c r="U81" s="579"/>
      <c r="V81" s="579"/>
      <c r="W81" s="579"/>
      <c r="X81" s="580"/>
      <c r="Y81" s="135"/>
      <c r="Z81" s="584"/>
      <c r="AA81" s="584"/>
      <c r="AB81" s="584"/>
      <c r="AC81" s="584"/>
      <c r="AD81" s="584"/>
      <c r="AE81" s="584"/>
      <c r="AF81" s="584"/>
      <c r="AG81" s="584"/>
      <c r="AH81" s="584"/>
      <c r="AI81" s="584"/>
      <c r="AJ81" s="584"/>
      <c r="AK81" s="584"/>
      <c r="AL81" s="584"/>
      <c r="AM81" s="584"/>
      <c r="AN81" s="584"/>
      <c r="AO81" s="584"/>
      <c r="AP81" s="584"/>
      <c r="AQ81" s="584"/>
      <c r="AR81" s="584"/>
      <c r="AS81" s="584"/>
      <c r="AT81" s="584"/>
    </row>
    <row r="82" spans="1:46" ht="19.5" customHeight="1" x14ac:dyDescent="0.2">
      <c r="A82" s="578"/>
      <c r="B82" s="579"/>
      <c r="C82" s="579"/>
      <c r="D82" s="579"/>
      <c r="E82" s="579"/>
      <c r="F82" s="579"/>
      <c r="G82" s="579"/>
      <c r="H82" s="579"/>
      <c r="I82" s="579"/>
      <c r="J82" s="579"/>
      <c r="K82" s="579"/>
      <c r="L82" s="579"/>
      <c r="M82" s="579"/>
      <c r="N82" s="579"/>
      <c r="O82" s="579"/>
      <c r="P82" s="579"/>
      <c r="Q82" s="579"/>
      <c r="R82" s="579"/>
      <c r="S82" s="579"/>
      <c r="T82" s="579"/>
      <c r="U82" s="579"/>
      <c r="V82" s="579"/>
      <c r="W82" s="579"/>
      <c r="X82" s="580"/>
      <c r="Y82" s="135"/>
      <c r="Z82" s="584"/>
      <c r="AA82" s="584"/>
      <c r="AB82" s="584"/>
      <c r="AC82" s="584"/>
      <c r="AD82" s="584"/>
      <c r="AE82" s="584"/>
      <c r="AF82" s="584"/>
      <c r="AG82" s="584"/>
      <c r="AH82" s="584"/>
      <c r="AI82" s="584"/>
      <c r="AJ82" s="584"/>
      <c r="AK82" s="584"/>
      <c r="AL82" s="584"/>
      <c r="AM82" s="584"/>
      <c r="AN82" s="584"/>
      <c r="AO82" s="584"/>
      <c r="AP82" s="584"/>
      <c r="AQ82" s="584"/>
      <c r="AR82" s="584"/>
      <c r="AS82" s="584"/>
      <c r="AT82" s="584"/>
    </row>
    <row r="83" spans="1:46" ht="19.5" customHeight="1" thickBot="1" x14ac:dyDescent="0.25">
      <c r="A83" s="581"/>
      <c r="B83" s="582"/>
      <c r="C83" s="582"/>
      <c r="D83" s="582"/>
      <c r="E83" s="582"/>
      <c r="F83" s="582"/>
      <c r="G83" s="582"/>
      <c r="H83" s="582"/>
      <c r="I83" s="582"/>
      <c r="J83" s="582"/>
      <c r="K83" s="582"/>
      <c r="L83" s="582"/>
      <c r="M83" s="582"/>
      <c r="N83" s="582"/>
      <c r="O83" s="582"/>
      <c r="P83" s="582"/>
      <c r="Q83" s="582"/>
      <c r="R83" s="582"/>
      <c r="S83" s="582"/>
      <c r="T83" s="582"/>
      <c r="U83" s="582"/>
      <c r="V83" s="582"/>
      <c r="W83" s="582"/>
      <c r="X83" s="583"/>
      <c r="Y83" s="135"/>
      <c r="Z83" s="584"/>
      <c r="AA83" s="584"/>
      <c r="AB83" s="584"/>
      <c r="AC83" s="584"/>
      <c r="AD83" s="584"/>
      <c r="AE83" s="584"/>
      <c r="AF83" s="584"/>
      <c r="AG83" s="584"/>
      <c r="AH83" s="584"/>
      <c r="AI83" s="584"/>
      <c r="AJ83" s="584"/>
      <c r="AK83" s="584"/>
      <c r="AL83" s="584"/>
      <c r="AM83" s="584"/>
      <c r="AN83" s="584"/>
      <c r="AO83" s="584"/>
      <c r="AP83" s="584"/>
      <c r="AQ83" s="584"/>
      <c r="AR83" s="584"/>
      <c r="AS83" s="584"/>
      <c r="AT83" s="584"/>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x14ac:dyDescent="0.2"/>
    <row r="88" spans="1:46" ht="17.55" hidden="1" customHeight="1" x14ac:dyDescent="0.2"/>
    <row r="89" spans="1:46" ht="17.55" hidden="1" customHeight="1" x14ac:dyDescent="0.2"/>
    <row r="90" spans="1:46" ht="17.55" hidden="1" customHeight="1" x14ac:dyDescent="0.2"/>
    <row r="91" spans="1:46" ht="17.55" hidden="1" customHeight="1" x14ac:dyDescent="0.2"/>
    <row r="92" spans="1:46" ht="17.55" hidden="1" customHeight="1" x14ac:dyDescent="0.2">
      <c r="Z92" s="135"/>
      <c r="AA92" s="135"/>
      <c r="AB92" s="135"/>
      <c r="AC92" s="135"/>
      <c r="AD92" s="135"/>
      <c r="AE92" s="135"/>
      <c r="AF92" s="135"/>
      <c r="AG92" s="135"/>
    </row>
    <row r="93" spans="1:46" ht="17.55" hidden="1" customHeight="1" x14ac:dyDescent="0.2"/>
    <row r="94" spans="1:46" ht="17.55" hidden="1" customHeight="1" x14ac:dyDescent="0.2"/>
    <row r="95" spans="1:46" ht="17.55" hidden="1" customHeight="1" x14ac:dyDescent="0.2"/>
    <row r="96" spans="1:46" ht="17.55" hidden="1" customHeight="1" x14ac:dyDescent="0.2"/>
    <row r="97" s="128" customFormat="1" ht="17.55" hidden="1" customHeight="1" x14ac:dyDescent="0.2"/>
    <row r="98" s="128" customFormat="1" ht="17.55" hidden="1" customHeight="1" x14ac:dyDescent="0.2"/>
    <row r="99" s="128" customFormat="1" ht="17.55" hidden="1" customHeight="1" x14ac:dyDescent="0.2"/>
    <row r="100" s="128" customFormat="1" ht="17.55" hidden="1" customHeight="1" x14ac:dyDescent="0.2"/>
    <row r="101" s="128" customFormat="1" ht="17.55" hidden="1" customHeight="1" x14ac:dyDescent="0.2"/>
    <row r="102" s="128" customFormat="1" ht="17.55" hidden="1" customHeight="1" x14ac:dyDescent="0.2"/>
    <row r="103" s="128" customFormat="1" ht="17.55" hidden="1" customHeight="1" x14ac:dyDescent="0.2"/>
    <row r="104" s="128" customFormat="1" ht="17.55" hidden="1" customHeight="1" x14ac:dyDescent="0.2"/>
    <row r="105" s="128" customFormat="1" ht="17.55" hidden="1" customHeight="1" x14ac:dyDescent="0.2"/>
    <row r="106" s="128" customFormat="1" ht="17.55" hidden="1" customHeight="1" x14ac:dyDescent="0.2"/>
    <row r="107" s="128" customFormat="1" ht="17.55" hidden="1" customHeight="1" x14ac:dyDescent="0.2"/>
    <row r="108" s="128" customFormat="1" ht="17.55" hidden="1" customHeight="1" x14ac:dyDescent="0.2"/>
    <row r="109" s="128" customFormat="1" ht="17.55" hidden="1" customHeight="1" x14ac:dyDescent="0.2"/>
    <row r="110" s="128" customFormat="1" ht="17.55" hidden="1" customHeight="1" x14ac:dyDescent="0.2"/>
    <row r="111" s="128" customFormat="1" ht="17.55" hidden="1" customHeight="1" x14ac:dyDescent="0.2"/>
    <row r="112" s="128" customFormat="1" ht="17.55" hidden="1" customHeight="1" x14ac:dyDescent="0.2"/>
    <row r="113" s="128" customFormat="1" ht="17.55" hidden="1" customHeight="1" x14ac:dyDescent="0.2"/>
    <row r="114" s="128" customFormat="1" ht="17.55" hidden="1" customHeight="1" x14ac:dyDescent="0.2"/>
    <row r="115" s="128" customFormat="1" ht="17.55" hidden="1" customHeight="1" x14ac:dyDescent="0.2"/>
    <row r="116" s="128" customFormat="1" ht="17.55" hidden="1" customHeight="1" x14ac:dyDescent="0.2"/>
    <row r="117" s="128" customFormat="1" ht="17.55" hidden="1" customHeight="1" x14ac:dyDescent="0.2"/>
    <row r="118" s="128" customFormat="1" ht="17.55" hidden="1" customHeight="1" x14ac:dyDescent="0.2"/>
    <row r="119" s="128" customFormat="1" ht="17.55" hidden="1" customHeight="1" x14ac:dyDescent="0.2"/>
    <row r="120" s="128" customFormat="1" ht="17.55" hidden="1" customHeight="1" x14ac:dyDescent="0.2"/>
    <row r="121" s="128" customFormat="1" ht="17.55" hidden="1" customHeight="1" x14ac:dyDescent="0.2"/>
    <row r="122" s="128" customFormat="1" ht="17.55" hidden="1" customHeight="1" x14ac:dyDescent="0.2"/>
    <row r="123" s="128" customFormat="1" ht="17.55" hidden="1" customHeight="1" x14ac:dyDescent="0.2"/>
    <row r="124" s="128" customFormat="1" ht="17.55" hidden="1" customHeight="1" x14ac:dyDescent="0.2"/>
    <row r="125" s="128" customFormat="1" ht="17.55" hidden="1" customHeight="1" x14ac:dyDescent="0.2"/>
    <row r="126" s="128" customFormat="1" ht="17.55" hidden="1" customHeight="1" x14ac:dyDescent="0.2"/>
    <row r="127" s="128" customFormat="1" ht="17.55" hidden="1" customHeight="1" x14ac:dyDescent="0.2"/>
    <row r="128" s="128" customFormat="1" ht="17.55" hidden="1" customHeight="1" x14ac:dyDescent="0.2"/>
    <row r="129" s="128" customFormat="1" ht="17.55" hidden="1" customHeight="1" x14ac:dyDescent="0.2"/>
    <row r="130" s="128" customFormat="1" ht="17.55" hidden="1" customHeight="1" x14ac:dyDescent="0.2"/>
    <row r="131" s="128" customFormat="1" ht="17.55" hidden="1" customHeight="1" x14ac:dyDescent="0.2"/>
    <row r="132" s="128" customFormat="1" ht="17.55" hidden="1" customHeight="1" x14ac:dyDescent="0.2"/>
    <row r="133" s="128" customFormat="1" ht="17.55" hidden="1" customHeight="1" x14ac:dyDescent="0.2"/>
    <row r="134" s="128" customFormat="1" ht="17.55" hidden="1" customHeight="1" x14ac:dyDescent="0.2"/>
    <row r="135" s="128" customFormat="1" ht="17.55" hidden="1" customHeight="1" x14ac:dyDescent="0.2"/>
    <row r="136" s="128" customFormat="1" ht="17.55" hidden="1" customHeight="1" x14ac:dyDescent="0.2"/>
    <row r="137" s="128" customFormat="1" ht="17.55" hidden="1" customHeight="1" x14ac:dyDescent="0.2"/>
    <row r="138" s="128" customFormat="1" ht="17.55" hidden="1" customHeight="1" x14ac:dyDescent="0.2"/>
    <row r="139" s="128" customFormat="1" ht="17.55" hidden="1" customHeight="1" x14ac:dyDescent="0.2"/>
    <row r="140" s="128" customFormat="1" ht="17.55" hidden="1" customHeight="1" x14ac:dyDescent="0.2"/>
    <row r="141" s="128" customFormat="1" ht="17.55" hidden="1" customHeight="1" x14ac:dyDescent="0.2"/>
    <row r="142" s="128" customFormat="1" ht="17.5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9"/>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A65DC-E8E9-4D6A-8067-CFF6C99BFBCB}">
  <sheetPr>
    <tabColor rgb="FFCCFF66"/>
    <pageSetUpPr fitToPage="1"/>
  </sheetPr>
  <dimension ref="A1:AT26"/>
  <sheetViews>
    <sheetView view="pageBreakPreview" zoomScale="80" zoomScaleNormal="100" zoomScaleSheetLayoutView="80" workbookViewId="0">
      <selection activeCell="C5" sqref="C5:T5"/>
    </sheetView>
  </sheetViews>
  <sheetFormatPr defaultColWidth="8.77734375" defaultRowHeight="13.2" x14ac:dyDescent="0.2"/>
  <cols>
    <col min="1" max="46" width="2.6640625" style="442" customWidth="1"/>
    <col min="47" max="16384" width="8.77734375" style="442"/>
  </cols>
  <sheetData>
    <row r="1" spans="1:46" ht="30.45" customHeight="1" x14ac:dyDescent="0.2">
      <c r="A1" s="444" t="s">
        <v>11205</v>
      </c>
    </row>
    <row r="2" spans="1:46" x14ac:dyDescent="0.2">
      <c r="A2" s="928" t="s">
        <v>11204</v>
      </c>
      <c r="B2" s="929"/>
      <c r="C2" s="929"/>
      <c r="D2" s="929"/>
      <c r="E2" s="929"/>
      <c r="F2" s="929"/>
      <c r="G2" s="929"/>
      <c r="H2" s="929"/>
      <c r="I2" s="929"/>
      <c r="J2" s="929"/>
      <c r="K2" s="929"/>
      <c r="L2" s="929"/>
      <c r="M2" s="929"/>
      <c r="N2" s="929"/>
      <c r="O2" s="929"/>
      <c r="P2" s="929"/>
      <c r="Q2" s="929"/>
      <c r="R2" s="929"/>
      <c r="S2" s="929"/>
      <c r="T2" s="930"/>
      <c r="U2" s="928" t="s">
        <v>11203</v>
      </c>
      <c r="V2" s="929"/>
      <c r="W2" s="929"/>
      <c r="X2" s="930"/>
      <c r="Y2" s="934" t="s">
        <v>11202</v>
      </c>
      <c r="Z2" s="935"/>
      <c r="AA2" s="935"/>
      <c r="AB2" s="936"/>
      <c r="AC2" s="928" t="s">
        <v>11201</v>
      </c>
      <c r="AD2" s="929"/>
      <c r="AE2" s="929"/>
      <c r="AF2" s="929"/>
      <c r="AG2" s="929"/>
      <c r="AH2" s="937" t="s">
        <v>11200</v>
      </c>
      <c r="AI2" s="938"/>
      <c r="AJ2" s="939"/>
      <c r="AK2" s="928" t="s">
        <v>11199</v>
      </c>
      <c r="AL2" s="929"/>
      <c r="AM2" s="929"/>
      <c r="AN2" s="929"/>
      <c r="AO2" s="930"/>
      <c r="AP2" s="928" t="s">
        <v>11198</v>
      </c>
      <c r="AQ2" s="929"/>
      <c r="AR2" s="929"/>
      <c r="AS2" s="929"/>
      <c r="AT2" s="930"/>
    </row>
    <row r="3" spans="1:46" ht="25.05" customHeight="1" x14ac:dyDescent="0.2">
      <c r="A3" s="931"/>
      <c r="B3" s="932"/>
      <c r="C3" s="932"/>
      <c r="D3" s="932"/>
      <c r="E3" s="932"/>
      <c r="F3" s="932"/>
      <c r="G3" s="932"/>
      <c r="H3" s="932"/>
      <c r="I3" s="932"/>
      <c r="J3" s="932"/>
      <c r="K3" s="932"/>
      <c r="L3" s="932"/>
      <c r="M3" s="932"/>
      <c r="N3" s="932"/>
      <c r="O3" s="932"/>
      <c r="P3" s="932"/>
      <c r="Q3" s="932"/>
      <c r="R3" s="932"/>
      <c r="S3" s="932"/>
      <c r="T3" s="933"/>
      <c r="U3" s="931"/>
      <c r="V3" s="932"/>
      <c r="W3" s="932"/>
      <c r="X3" s="933"/>
      <c r="Y3" s="934"/>
      <c r="Z3" s="935"/>
      <c r="AA3" s="935"/>
      <c r="AB3" s="936"/>
      <c r="AC3" s="931"/>
      <c r="AD3" s="932"/>
      <c r="AE3" s="932"/>
      <c r="AF3" s="932"/>
      <c r="AG3" s="932"/>
      <c r="AH3" s="937"/>
      <c r="AI3" s="938"/>
      <c r="AJ3" s="939"/>
      <c r="AK3" s="931"/>
      <c r="AL3" s="932"/>
      <c r="AM3" s="932"/>
      <c r="AN3" s="932"/>
      <c r="AO3" s="933"/>
      <c r="AP3" s="931"/>
      <c r="AQ3" s="932"/>
      <c r="AR3" s="932"/>
      <c r="AS3" s="932"/>
      <c r="AT3" s="933"/>
    </row>
    <row r="4" spans="1:46" ht="19.8" x14ac:dyDescent="0.2">
      <c r="A4" s="940" t="s">
        <v>8035</v>
      </c>
      <c r="B4" s="941"/>
      <c r="C4" s="944"/>
      <c r="D4" s="945"/>
      <c r="E4" s="945"/>
      <c r="F4" s="945"/>
      <c r="G4" s="945"/>
      <c r="H4" s="945"/>
      <c r="I4" s="945"/>
      <c r="J4" s="945"/>
      <c r="K4" s="945"/>
      <c r="L4" s="945"/>
      <c r="M4" s="945"/>
      <c r="N4" s="945"/>
      <c r="O4" s="945"/>
      <c r="P4" s="945"/>
      <c r="Q4" s="945"/>
      <c r="R4" s="945"/>
      <c r="S4" s="945"/>
      <c r="T4" s="946"/>
      <c r="U4" s="947"/>
      <c r="V4" s="948"/>
      <c r="W4" s="948"/>
      <c r="X4" s="949"/>
      <c r="Y4" s="950"/>
      <c r="Z4" s="951"/>
      <c r="AA4" s="951"/>
      <c r="AB4" s="952"/>
      <c r="AC4" s="953"/>
      <c r="AD4" s="954"/>
      <c r="AE4" s="954"/>
      <c r="AF4" s="954"/>
      <c r="AG4" s="954"/>
      <c r="AH4" s="957"/>
      <c r="AI4" s="958"/>
      <c r="AJ4" s="959"/>
      <c r="AK4" s="922"/>
      <c r="AL4" s="923"/>
      <c r="AM4" s="923"/>
      <c r="AN4" s="923"/>
      <c r="AO4" s="924"/>
      <c r="AP4" s="922"/>
      <c r="AQ4" s="923"/>
      <c r="AR4" s="923"/>
      <c r="AS4" s="923"/>
      <c r="AT4" s="924"/>
    </row>
    <row r="5" spans="1:46" ht="19.8" x14ac:dyDescent="0.2">
      <c r="A5" s="942"/>
      <c r="B5" s="943"/>
      <c r="C5" s="960"/>
      <c r="D5" s="961"/>
      <c r="E5" s="961"/>
      <c r="F5" s="961"/>
      <c r="G5" s="961"/>
      <c r="H5" s="961"/>
      <c r="I5" s="961"/>
      <c r="J5" s="961"/>
      <c r="K5" s="961"/>
      <c r="L5" s="961"/>
      <c r="M5" s="961"/>
      <c r="N5" s="961"/>
      <c r="O5" s="961"/>
      <c r="P5" s="961"/>
      <c r="Q5" s="961"/>
      <c r="R5" s="961"/>
      <c r="S5" s="961"/>
      <c r="T5" s="962"/>
      <c r="U5" s="963"/>
      <c r="V5" s="964"/>
      <c r="W5" s="964"/>
      <c r="X5" s="965"/>
      <c r="Y5" s="950"/>
      <c r="Z5" s="951"/>
      <c r="AA5" s="951"/>
      <c r="AB5" s="952"/>
      <c r="AC5" s="955"/>
      <c r="AD5" s="956"/>
      <c r="AE5" s="956"/>
      <c r="AF5" s="956"/>
      <c r="AG5" s="956"/>
      <c r="AH5" s="957"/>
      <c r="AI5" s="958"/>
      <c r="AJ5" s="959"/>
      <c r="AK5" s="925"/>
      <c r="AL5" s="926"/>
      <c r="AM5" s="926"/>
      <c r="AN5" s="926"/>
      <c r="AO5" s="927"/>
      <c r="AP5" s="925"/>
      <c r="AQ5" s="926"/>
      <c r="AR5" s="926"/>
      <c r="AS5" s="926"/>
      <c r="AT5" s="927"/>
    </row>
    <row r="6" spans="1:46" ht="19.8" x14ac:dyDescent="0.2">
      <c r="A6" s="940" t="s">
        <v>8036</v>
      </c>
      <c r="B6" s="941"/>
      <c r="C6" s="966"/>
      <c r="D6" s="967"/>
      <c r="E6" s="967"/>
      <c r="F6" s="967"/>
      <c r="G6" s="967"/>
      <c r="H6" s="967"/>
      <c r="I6" s="967"/>
      <c r="J6" s="967"/>
      <c r="K6" s="967"/>
      <c r="L6" s="967"/>
      <c r="M6" s="967"/>
      <c r="N6" s="967"/>
      <c r="O6" s="967"/>
      <c r="P6" s="967"/>
      <c r="Q6" s="967"/>
      <c r="R6" s="967"/>
      <c r="S6" s="967"/>
      <c r="T6" s="968"/>
      <c r="U6" s="969"/>
      <c r="V6" s="970"/>
      <c r="W6" s="970"/>
      <c r="X6" s="971"/>
      <c r="Y6" s="972"/>
      <c r="Z6" s="973"/>
      <c r="AA6" s="973"/>
      <c r="AB6" s="974"/>
      <c r="AC6" s="953"/>
      <c r="AD6" s="954"/>
      <c r="AE6" s="954"/>
      <c r="AF6" s="954"/>
      <c r="AG6" s="978"/>
      <c r="AH6" s="992"/>
      <c r="AI6" s="993"/>
      <c r="AJ6" s="994"/>
      <c r="AK6" s="922"/>
      <c r="AL6" s="923"/>
      <c r="AM6" s="923"/>
      <c r="AN6" s="923"/>
      <c r="AO6" s="924"/>
      <c r="AP6" s="922"/>
      <c r="AQ6" s="923"/>
      <c r="AR6" s="923"/>
      <c r="AS6" s="923"/>
      <c r="AT6" s="924"/>
    </row>
    <row r="7" spans="1:46" ht="19.8" x14ac:dyDescent="0.2">
      <c r="A7" s="942"/>
      <c r="B7" s="943"/>
      <c r="C7" s="980"/>
      <c r="D7" s="981"/>
      <c r="E7" s="981"/>
      <c r="F7" s="981"/>
      <c r="G7" s="981"/>
      <c r="H7" s="981"/>
      <c r="I7" s="981"/>
      <c r="J7" s="981"/>
      <c r="K7" s="981"/>
      <c r="L7" s="981"/>
      <c r="M7" s="981"/>
      <c r="N7" s="981"/>
      <c r="O7" s="981"/>
      <c r="P7" s="981"/>
      <c r="Q7" s="981"/>
      <c r="R7" s="981"/>
      <c r="S7" s="981"/>
      <c r="T7" s="982"/>
      <c r="U7" s="983"/>
      <c r="V7" s="984"/>
      <c r="W7" s="984"/>
      <c r="X7" s="985"/>
      <c r="Y7" s="975"/>
      <c r="Z7" s="976"/>
      <c r="AA7" s="976"/>
      <c r="AB7" s="977"/>
      <c r="AC7" s="955"/>
      <c r="AD7" s="956"/>
      <c r="AE7" s="956"/>
      <c r="AF7" s="956"/>
      <c r="AG7" s="979"/>
      <c r="AH7" s="995"/>
      <c r="AI7" s="996"/>
      <c r="AJ7" s="997"/>
      <c r="AK7" s="925"/>
      <c r="AL7" s="926"/>
      <c r="AM7" s="926"/>
      <c r="AN7" s="926"/>
      <c r="AO7" s="927"/>
      <c r="AP7" s="925"/>
      <c r="AQ7" s="926"/>
      <c r="AR7" s="926"/>
      <c r="AS7" s="926"/>
      <c r="AT7" s="927"/>
    </row>
    <row r="8" spans="1:46" ht="19.8" x14ac:dyDescent="0.2">
      <c r="A8" s="940" t="s">
        <v>8037</v>
      </c>
      <c r="B8" s="941"/>
      <c r="C8" s="966"/>
      <c r="D8" s="967"/>
      <c r="E8" s="967"/>
      <c r="F8" s="967"/>
      <c r="G8" s="967"/>
      <c r="H8" s="967"/>
      <c r="I8" s="967"/>
      <c r="J8" s="967"/>
      <c r="K8" s="967"/>
      <c r="L8" s="967"/>
      <c r="M8" s="967"/>
      <c r="N8" s="967"/>
      <c r="O8" s="967"/>
      <c r="P8" s="967"/>
      <c r="Q8" s="967"/>
      <c r="R8" s="967"/>
      <c r="S8" s="967"/>
      <c r="T8" s="968"/>
      <c r="U8" s="969"/>
      <c r="V8" s="970"/>
      <c r="W8" s="970"/>
      <c r="X8" s="971"/>
      <c r="Y8" s="950"/>
      <c r="Z8" s="951"/>
      <c r="AA8" s="951"/>
      <c r="AB8" s="952"/>
      <c r="AC8" s="953"/>
      <c r="AD8" s="954"/>
      <c r="AE8" s="954"/>
      <c r="AF8" s="954"/>
      <c r="AG8" s="954"/>
      <c r="AH8" s="957"/>
      <c r="AI8" s="958"/>
      <c r="AJ8" s="959"/>
      <c r="AK8" s="922"/>
      <c r="AL8" s="923"/>
      <c r="AM8" s="923"/>
      <c r="AN8" s="923"/>
      <c r="AO8" s="924"/>
      <c r="AP8" s="922"/>
      <c r="AQ8" s="923"/>
      <c r="AR8" s="923"/>
      <c r="AS8" s="923"/>
      <c r="AT8" s="924"/>
    </row>
    <row r="9" spans="1:46" ht="19.8" x14ac:dyDescent="0.2">
      <c r="A9" s="942"/>
      <c r="B9" s="943"/>
      <c r="C9" s="980"/>
      <c r="D9" s="981"/>
      <c r="E9" s="981"/>
      <c r="F9" s="981"/>
      <c r="G9" s="981"/>
      <c r="H9" s="981"/>
      <c r="I9" s="981"/>
      <c r="J9" s="981"/>
      <c r="K9" s="981"/>
      <c r="L9" s="981"/>
      <c r="M9" s="981"/>
      <c r="N9" s="981"/>
      <c r="O9" s="981"/>
      <c r="P9" s="981"/>
      <c r="Q9" s="981"/>
      <c r="R9" s="981"/>
      <c r="S9" s="981"/>
      <c r="T9" s="982"/>
      <c r="U9" s="983"/>
      <c r="V9" s="984"/>
      <c r="W9" s="984"/>
      <c r="X9" s="985"/>
      <c r="Y9" s="950"/>
      <c r="Z9" s="951"/>
      <c r="AA9" s="951"/>
      <c r="AB9" s="952"/>
      <c r="AC9" s="955"/>
      <c r="AD9" s="956"/>
      <c r="AE9" s="956"/>
      <c r="AF9" s="956"/>
      <c r="AG9" s="956"/>
      <c r="AH9" s="957"/>
      <c r="AI9" s="958"/>
      <c r="AJ9" s="959"/>
      <c r="AK9" s="925"/>
      <c r="AL9" s="926"/>
      <c r="AM9" s="926"/>
      <c r="AN9" s="926"/>
      <c r="AO9" s="927"/>
      <c r="AP9" s="925"/>
      <c r="AQ9" s="926"/>
      <c r="AR9" s="926"/>
      <c r="AS9" s="926"/>
      <c r="AT9" s="927"/>
    </row>
    <row r="10" spans="1:46" ht="19.8" x14ac:dyDescent="0.2">
      <c r="A10" s="940" t="s">
        <v>8038</v>
      </c>
      <c r="B10" s="941"/>
      <c r="C10" s="966"/>
      <c r="D10" s="967"/>
      <c r="E10" s="967"/>
      <c r="F10" s="967"/>
      <c r="G10" s="967"/>
      <c r="H10" s="967"/>
      <c r="I10" s="967"/>
      <c r="J10" s="967"/>
      <c r="K10" s="967"/>
      <c r="L10" s="967"/>
      <c r="M10" s="967"/>
      <c r="N10" s="967"/>
      <c r="O10" s="967"/>
      <c r="P10" s="967"/>
      <c r="Q10" s="967"/>
      <c r="R10" s="967"/>
      <c r="S10" s="967"/>
      <c r="T10" s="968"/>
      <c r="U10" s="969"/>
      <c r="V10" s="970"/>
      <c r="W10" s="970"/>
      <c r="X10" s="971"/>
      <c r="Y10" s="950"/>
      <c r="Z10" s="951"/>
      <c r="AA10" s="951"/>
      <c r="AB10" s="952"/>
      <c r="AC10" s="953"/>
      <c r="AD10" s="954"/>
      <c r="AE10" s="954"/>
      <c r="AF10" s="954"/>
      <c r="AG10" s="954"/>
      <c r="AH10" s="957"/>
      <c r="AI10" s="958"/>
      <c r="AJ10" s="959"/>
      <c r="AK10" s="922"/>
      <c r="AL10" s="923"/>
      <c r="AM10" s="923"/>
      <c r="AN10" s="923"/>
      <c r="AO10" s="924"/>
      <c r="AP10" s="986"/>
      <c r="AQ10" s="987"/>
      <c r="AR10" s="987"/>
      <c r="AS10" s="987"/>
      <c r="AT10" s="988"/>
    </row>
    <row r="11" spans="1:46" ht="19.8" x14ac:dyDescent="0.2">
      <c r="A11" s="942"/>
      <c r="B11" s="943"/>
      <c r="C11" s="980"/>
      <c r="D11" s="981"/>
      <c r="E11" s="981"/>
      <c r="F11" s="981"/>
      <c r="G11" s="981"/>
      <c r="H11" s="981"/>
      <c r="I11" s="981"/>
      <c r="J11" s="981"/>
      <c r="K11" s="981"/>
      <c r="L11" s="981"/>
      <c r="M11" s="981"/>
      <c r="N11" s="981"/>
      <c r="O11" s="981"/>
      <c r="P11" s="981"/>
      <c r="Q11" s="981"/>
      <c r="R11" s="981"/>
      <c r="S11" s="981"/>
      <c r="T11" s="982"/>
      <c r="U11" s="983"/>
      <c r="V11" s="984"/>
      <c r="W11" s="984"/>
      <c r="X11" s="985"/>
      <c r="Y11" s="950"/>
      <c r="Z11" s="951"/>
      <c r="AA11" s="951"/>
      <c r="AB11" s="952"/>
      <c r="AC11" s="955"/>
      <c r="AD11" s="956"/>
      <c r="AE11" s="956"/>
      <c r="AF11" s="956"/>
      <c r="AG11" s="956"/>
      <c r="AH11" s="957"/>
      <c r="AI11" s="958"/>
      <c r="AJ11" s="959"/>
      <c r="AK11" s="925"/>
      <c r="AL11" s="926"/>
      <c r="AM11" s="926"/>
      <c r="AN11" s="926"/>
      <c r="AO11" s="927"/>
      <c r="AP11" s="989"/>
      <c r="AQ11" s="990"/>
      <c r="AR11" s="990"/>
      <c r="AS11" s="990"/>
      <c r="AT11" s="991"/>
    </row>
    <row r="12" spans="1:46" ht="19.8" x14ac:dyDescent="0.2">
      <c r="A12" s="940" t="s">
        <v>8039</v>
      </c>
      <c r="B12" s="941"/>
      <c r="C12" s="966"/>
      <c r="D12" s="967"/>
      <c r="E12" s="967"/>
      <c r="F12" s="967"/>
      <c r="G12" s="967"/>
      <c r="H12" s="967"/>
      <c r="I12" s="967"/>
      <c r="J12" s="967"/>
      <c r="K12" s="967"/>
      <c r="L12" s="967"/>
      <c r="M12" s="967"/>
      <c r="N12" s="967"/>
      <c r="O12" s="967"/>
      <c r="P12" s="967"/>
      <c r="Q12" s="967"/>
      <c r="R12" s="967"/>
      <c r="S12" s="967"/>
      <c r="T12" s="968"/>
      <c r="U12" s="969"/>
      <c r="V12" s="970"/>
      <c r="W12" s="970"/>
      <c r="X12" s="971"/>
      <c r="Y12" s="950"/>
      <c r="Z12" s="951"/>
      <c r="AA12" s="951"/>
      <c r="AB12" s="952"/>
      <c r="AC12" s="953"/>
      <c r="AD12" s="954"/>
      <c r="AE12" s="954"/>
      <c r="AF12" s="954"/>
      <c r="AG12" s="954"/>
      <c r="AH12" s="957"/>
      <c r="AI12" s="958"/>
      <c r="AJ12" s="959"/>
      <c r="AK12" s="922"/>
      <c r="AL12" s="923"/>
      <c r="AM12" s="923"/>
      <c r="AN12" s="923"/>
      <c r="AO12" s="924"/>
      <c r="AP12" s="922"/>
      <c r="AQ12" s="923"/>
      <c r="AR12" s="923"/>
      <c r="AS12" s="923"/>
      <c r="AT12" s="924"/>
    </row>
    <row r="13" spans="1:46" ht="19.8" x14ac:dyDescent="0.2">
      <c r="A13" s="942"/>
      <c r="B13" s="943"/>
      <c r="C13" s="980"/>
      <c r="D13" s="981"/>
      <c r="E13" s="981"/>
      <c r="F13" s="981"/>
      <c r="G13" s="981"/>
      <c r="H13" s="981"/>
      <c r="I13" s="981"/>
      <c r="J13" s="981"/>
      <c r="K13" s="981"/>
      <c r="L13" s="981"/>
      <c r="M13" s="981"/>
      <c r="N13" s="981"/>
      <c r="O13" s="981"/>
      <c r="P13" s="981"/>
      <c r="Q13" s="981"/>
      <c r="R13" s="981"/>
      <c r="S13" s="981"/>
      <c r="T13" s="982"/>
      <c r="U13" s="983"/>
      <c r="V13" s="984"/>
      <c r="W13" s="984"/>
      <c r="X13" s="985"/>
      <c r="Y13" s="950"/>
      <c r="Z13" s="951"/>
      <c r="AA13" s="951"/>
      <c r="AB13" s="952"/>
      <c r="AC13" s="955"/>
      <c r="AD13" s="956"/>
      <c r="AE13" s="956"/>
      <c r="AF13" s="956"/>
      <c r="AG13" s="956"/>
      <c r="AH13" s="957"/>
      <c r="AI13" s="958"/>
      <c r="AJ13" s="959"/>
      <c r="AK13" s="998"/>
      <c r="AL13" s="999"/>
      <c r="AM13" s="999"/>
      <c r="AN13" s="999"/>
      <c r="AO13" s="1000"/>
      <c r="AP13" s="998"/>
      <c r="AQ13" s="999"/>
      <c r="AR13" s="999"/>
      <c r="AS13" s="999"/>
      <c r="AT13" s="1000"/>
    </row>
    <row r="14" spans="1:46" ht="19.8" x14ac:dyDescent="0.2">
      <c r="A14" s="940" t="s">
        <v>8523</v>
      </c>
      <c r="B14" s="941"/>
      <c r="C14" s="944"/>
      <c r="D14" s="945"/>
      <c r="E14" s="945"/>
      <c r="F14" s="945"/>
      <c r="G14" s="945"/>
      <c r="H14" s="945"/>
      <c r="I14" s="945"/>
      <c r="J14" s="945"/>
      <c r="K14" s="945"/>
      <c r="L14" s="945"/>
      <c r="M14" s="945"/>
      <c r="N14" s="945"/>
      <c r="O14" s="945"/>
      <c r="P14" s="945"/>
      <c r="Q14" s="945"/>
      <c r="R14" s="945"/>
      <c r="S14" s="945"/>
      <c r="T14" s="946"/>
      <c r="U14" s="947"/>
      <c r="V14" s="948"/>
      <c r="W14" s="948"/>
      <c r="X14" s="949"/>
      <c r="Y14" s="950"/>
      <c r="Z14" s="951"/>
      <c r="AA14" s="951"/>
      <c r="AB14" s="952"/>
      <c r="AC14" s="953"/>
      <c r="AD14" s="954"/>
      <c r="AE14" s="954"/>
      <c r="AF14" s="954"/>
      <c r="AG14" s="954"/>
      <c r="AH14" s="957"/>
      <c r="AI14" s="958"/>
      <c r="AJ14" s="959"/>
      <c r="AK14" s="922"/>
      <c r="AL14" s="923"/>
      <c r="AM14" s="923"/>
      <c r="AN14" s="923"/>
      <c r="AO14" s="924"/>
      <c r="AP14" s="922"/>
      <c r="AQ14" s="923"/>
      <c r="AR14" s="923"/>
      <c r="AS14" s="923"/>
      <c r="AT14" s="924"/>
    </row>
    <row r="15" spans="1:46" ht="19.8" x14ac:dyDescent="0.2">
      <c r="A15" s="942"/>
      <c r="B15" s="943"/>
      <c r="C15" s="960"/>
      <c r="D15" s="961"/>
      <c r="E15" s="961"/>
      <c r="F15" s="961"/>
      <c r="G15" s="961"/>
      <c r="H15" s="961"/>
      <c r="I15" s="961"/>
      <c r="J15" s="961"/>
      <c r="K15" s="961"/>
      <c r="L15" s="961"/>
      <c r="M15" s="961"/>
      <c r="N15" s="961"/>
      <c r="O15" s="961"/>
      <c r="P15" s="961"/>
      <c r="Q15" s="961"/>
      <c r="R15" s="961"/>
      <c r="S15" s="961"/>
      <c r="T15" s="962"/>
      <c r="U15" s="963"/>
      <c r="V15" s="964"/>
      <c r="W15" s="964"/>
      <c r="X15" s="965"/>
      <c r="Y15" s="950"/>
      <c r="Z15" s="951"/>
      <c r="AA15" s="951"/>
      <c r="AB15" s="952"/>
      <c r="AC15" s="955"/>
      <c r="AD15" s="956"/>
      <c r="AE15" s="956"/>
      <c r="AF15" s="956"/>
      <c r="AG15" s="956"/>
      <c r="AH15" s="957"/>
      <c r="AI15" s="958"/>
      <c r="AJ15" s="959"/>
      <c r="AK15" s="925"/>
      <c r="AL15" s="926"/>
      <c r="AM15" s="926"/>
      <c r="AN15" s="926"/>
      <c r="AO15" s="927"/>
      <c r="AP15" s="925"/>
      <c r="AQ15" s="926"/>
      <c r="AR15" s="926"/>
      <c r="AS15" s="926"/>
      <c r="AT15" s="927"/>
    </row>
    <row r="16" spans="1:46" ht="19.8" x14ac:dyDescent="0.2">
      <c r="A16" s="940" t="s">
        <v>8524</v>
      </c>
      <c r="B16" s="941"/>
      <c r="C16" s="966"/>
      <c r="D16" s="967"/>
      <c r="E16" s="967"/>
      <c r="F16" s="967"/>
      <c r="G16" s="967"/>
      <c r="H16" s="967"/>
      <c r="I16" s="967"/>
      <c r="J16" s="967"/>
      <c r="K16" s="967"/>
      <c r="L16" s="967"/>
      <c r="M16" s="967"/>
      <c r="N16" s="967"/>
      <c r="O16" s="967"/>
      <c r="P16" s="967"/>
      <c r="Q16" s="967"/>
      <c r="R16" s="967"/>
      <c r="S16" s="967"/>
      <c r="T16" s="968"/>
      <c r="U16" s="969"/>
      <c r="V16" s="970"/>
      <c r="W16" s="970"/>
      <c r="X16" s="971"/>
      <c r="Y16" s="972"/>
      <c r="Z16" s="973"/>
      <c r="AA16" s="973"/>
      <c r="AB16" s="974"/>
      <c r="AC16" s="953"/>
      <c r="AD16" s="954"/>
      <c r="AE16" s="954"/>
      <c r="AF16" s="954"/>
      <c r="AG16" s="978"/>
      <c r="AH16" s="992"/>
      <c r="AI16" s="993"/>
      <c r="AJ16" s="994"/>
      <c r="AK16" s="922"/>
      <c r="AL16" s="923"/>
      <c r="AM16" s="923"/>
      <c r="AN16" s="923"/>
      <c r="AO16" s="924"/>
      <c r="AP16" s="922"/>
      <c r="AQ16" s="923"/>
      <c r="AR16" s="923"/>
      <c r="AS16" s="923"/>
      <c r="AT16" s="924"/>
    </row>
    <row r="17" spans="1:46" ht="19.8" x14ac:dyDescent="0.2">
      <c r="A17" s="942"/>
      <c r="B17" s="943"/>
      <c r="C17" s="980"/>
      <c r="D17" s="981"/>
      <c r="E17" s="981"/>
      <c r="F17" s="981"/>
      <c r="G17" s="981"/>
      <c r="H17" s="981"/>
      <c r="I17" s="981"/>
      <c r="J17" s="981"/>
      <c r="K17" s="981"/>
      <c r="L17" s="981"/>
      <c r="M17" s="981"/>
      <c r="N17" s="981"/>
      <c r="O17" s="981"/>
      <c r="P17" s="981"/>
      <c r="Q17" s="981"/>
      <c r="R17" s="981"/>
      <c r="S17" s="981"/>
      <c r="T17" s="982"/>
      <c r="U17" s="983"/>
      <c r="V17" s="984"/>
      <c r="W17" s="984"/>
      <c r="X17" s="985"/>
      <c r="Y17" s="975"/>
      <c r="Z17" s="976"/>
      <c r="AA17" s="976"/>
      <c r="AB17" s="977"/>
      <c r="AC17" s="955"/>
      <c r="AD17" s="956"/>
      <c r="AE17" s="956"/>
      <c r="AF17" s="956"/>
      <c r="AG17" s="979"/>
      <c r="AH17" s="995"/>
      <c r="AI17" s="996"/>
      <c r="AJ17" s="997"/>
      <c r="AK17" s="925"/>
      <c r="AL17" s="926"/>
      <c r="AM17" s="926"/>
      <c r="AN17" s="926"/>
      <c r="AO17" s="927"/>
      <c r="AP17" s="925"/>
      <c r="AQ17" s="926"/>
      <c r="AR17" s="926"/>
      <c r="AS17" s="926"/>
      <c r="AT17" s="927"/>
    </row>
    <row r="18" spans="1:46" ht="19.8" x14ac:dyDescent="0.2">
      <c r="A18" s="940" t="s">
        <v>8525</v>
      </c>
      <c r="B18" s="941"/>
      <c r="C18" s="966"/>
      <c r="D18" s="967"/>
      <c r="E18" s="967"/>
      <c r="F18" s="967"/>
      <c r="G18" s="967"/>
      <c r="H18" s="967"/>
      <c r="I18" s="967"/>
      <c r="J18" s="967"/>
      <c r="K18" s="967"/>
      <c r="L18" s="967"/>
      <c r="M18" s="967"/>
      <c r="N18" s="967"/>
      <c r="O18" s="967"/>
      <c r="P18" s="967"/>
      <c r="Q18" s="967"/>
      <c r="R18" s="967"/>
      <c r="S18" s="967"/>
      <c r="T18" s="968"/>
      <c r="U18" s="969"/>
      <c r="V18" s="970"/>
      <c r="W18" s="970"/>
      <c r="X18" s="971"/>
      <c r="Y18" s="950"/>
      <c r="Z18" s="951"/>
      <c r="AA18" s="951"/>
      <c r="AB18" s="952"/>
      <c r="AC18" s="953"/>
      <c r="AD18" s="954"/>
      <c r="AE18" s="954"/>
      <c r="AF18" s="954"/>
      <c r="AG18" s="954"/>
      <c r="AH18" s="957"/>
      <c r="AI18" s="958"/>
      <c r="AJ18" s="959"/>
      <c r="AK18" s="922"/>
      <c r="AL18" s="923"/>
      <c r="AM18" s="923"/>
      <c r="AN18" s="923"/>
      <c r="AO18" s="924"/>
      <c r="AP18" s="922"/>
      <c r="AQ18" s="923"/>
      <c r="AR18" s="923"/>
      <c r="AS18" s="923"/>
      <c r="AT18" s="924"/>
    </row>
    <row r="19" spans="1:46" ht="19.8" x14ac:dyDescent="0.2">
      <c r="A19" s="942"/>
      <c r="B19" s="943"/>
      <c r="C19" s="980"/>
      <c r="D19" s="981"/>
      <c r="E19" s="981"/>
      <c r="F19" s="981"/>
      <c r="G19" s="981"/>
      <c r="H19" s="981"/>
      <c r="I19" s="981"/>
      <c r="J19" s="981"/>
      <c r="K19" s="981"/>
      <c r="L19" s="981"/>
      <c r="M19" s="981"/>
      <c r="N19" s="981"/>
      <c r="O19" s="981"/>
      <c r="P19" s="981"/>
      <c r="Q19" s="981"/>
      <c r="R19" s="981"/>
      <c r="S19" s="981"/>
      <c r="T19" s="982"/>
      <c r="U19" s="983"/>
      <c r="V19" s="984"/>
      <c r="W19" s="984"/>
      <c r="X19" s="985"/>
      <c r="Y19" s="950"/>
      <c r="Z19" s="951"/>
      <c r="AA19" s="951"/>
      <c r="AB19" s="952"/>
      <c r="AC19" s="955"/>
      <c r="AD19" s="956"/>
      <c r="AE19" s="956"/>
      <c r="AF19" s="956"/>
      <c r="AG19" s="956"/>
      <c r="AH19" s="957"/>
      <c r="AI19" s="958"/>
      <c r="AJ19" s="959"/>
      <c r="AK19" s="925"/>
      <c r="AL19" s="926"/>
      <c r="AM19" s="926"/>
      <c r="AN19" s="926"/>
      <c r="AO19" s="927"/>
      <c r="AP19" s="925"/>
      <c r="AQ19" s="926"/>
      <c r="AR19" s="926"/>
      <c r="AS19" s="926"/>
      <c r="AT19" s="927"/>
    </row>
    <row r="20" spans="1:46" ht="19.8" x14ac:dyDescent="0.2">
      <c r="A20" s="940" t="s">
        <v>8526</v>
      </c>
      <c r="B20" s="941"/>
      <c r="C20" s="966"/>
      <c r="D20" s="967"/>
      <c r="E20" s="967"/>
      <c r="F20" s="967"/>
      <c r="G20" s="967"/>
      <c r="H20" s="967"/>
      <c r="I20" s="967"/>
      <c r="J20" s="967"/>
      <c r="K20" s="967"/>
      <c r="L20" s="967"/>
      <c r="M20" s="967"/>
      <c r="N20" s="967"/>
      <c r="O20" s="967"/>
      <c r="P20" s="967"/>
      <c r="Q20" s="967"/>
      <c r="R20" s="967"/>
      <c r="S20" s="967"/>
      <c r="T20" s="968"/>
      <c r="U20" s="969"/>
      <c r="V20" s="970"/>
      <c r="W20" s="970"/>
      <c r="X20" s="971"/>
      <c r="Y20" s="950"/>
      <c r="Z20" s="951"/>
      <c r="AA20" s="951"/>
      <c r="AB20" s="952"/>
      <c r="AC20" s="953"/>
      <c r="AD20" s="954"/>
      <c r="AE20" s="954"/>
      <c r="AF20" s="954"/>
      <c r="AG20" s="954"/>
      <c r="AH20" s="957"/>
      <c r="AI20" s="958"/>
      <c r="AJ20" s="959"/>
      <c r="AK20" s="922"/>
      <c r="AL20" s="923"/>
      <c r="AM20" s="923"/>
      <c r="AN20" s="923"/>
      <c r="AO20" s="924"/>
      <c r="AP20" s="986"/>
      <c r="AQ20" s="987"/>
      <c r="AR20" s="987"/>
      <c r="AS20" s="987"/>
      <c r="AT20" s="988"/>
    </row>
    <row r="21" spans="1:46" ht="19.8" x14ac:dyDescent="0.2">
      <c r="A21" s="942"/>
      <c r="B21" s="943"/>
      <c r="C21" s="980"/>
      <c r="D21" s="981"/>
      <c r="E21" s="981"/>
      <c r="F21" s="981"/>
      <c r="G21" s="981"/>
      <c r="H21" s="981"/>
      <c r="I21" s="981"/>
      <c r="J21" s="981"/>
      <c r="K21" s="981"/>
      <c r="L21" s="981"/>
      <c r="M21" s="981"/>
      <c r="N21" s="981"/>
      <c r="O21" s="981"/>
      <c r="P21" s="981"/>
      <c r="Q21" s="981"/>
      <c r="R21" s="981"/>
      <c r="S21" s="981"/>
      <c r="T21" s="982"/>
      <c r="U21" s="983"/>
      <c r="V21" s="984"/>
      <c r="W21" s="984"/>
      <c r="X21" s="985"/>
      <c r="Y21" s="950"/>
      <c r="Z21" s="951"/>
      <c r="AA21" s="951"/>
      <c r="AB21" s="952"/>
      <c r="AC21" s="955"/>
      <c r="AD21" s="956"/>
      <c r="AE21" s="956"/>
      <c r="AF21" s="956"/>
      <c r="AG21" s="956"/>
      <c r="AH21" s="957"/>
      <c r="AI21" s="958"/>
      <c r="AJ21" s="959"/>
      <c r="AK21" s="925"/>
      <c r="AL21" s="926"/>
      <c r="AM21" s="926"/>
      <c r="AN21" s="926"/>
      <c r="AO21" s="927"/>
      <c r="AP21" s="989"/>
      <c r="AQ21" s="990"/>
      <c r="AR21" s="990"/>
      <c r="AS21" s="990"/>
      <c r="AT21" s="991"/>
    </row>
    <row r="22" spans="1:46" ht="19.8" x14ac:dyDescent="0.2">
      <c r="A22" s="940" t="s">
        <v>8527</v>
      </c>
      <c r="B22" s="941"/>
      <c r="C22" s="966"/>
      <c r="D22" s="967"/>
      <c r="E22" s="967"/>
      <c r="F22" s="967"/>
      <c r="G22" s="967"/>
      <c r="H22" s="967"/>
      <c r="I22" s="967"/>
      <c r="J22" s="967"/>
      <c r="K22" s="967"/>
      <c r="L22" s="967"/>
      <c r="M22" s="967"/>
      <c r="N22" s="967"/>
      <c r="O22" s="967"/>
      <c r="P22" s="967"/>
      <c r="Q22" s="967"/>
      <c r="R22" s="967"/>
      <c r="S22" s="967"/>
      <c r="T22" s="968"/>
      <c r="U22" s="969"/>
      <c r="V22" s="970"/>
      <c r="W22" s="970"/>
      <c r="X22" s="971"/>
      <c r="Y22" s="950"/>
      <c r="Z22" s="951"/>
      <c r="AA22" s="951"/>
      <c r="AB22" s="952"/>
      <c r="AC22" s="953"/>
      <c r="AD22" s="954"/>
      <c r="AE22" s="954"/>
      <c r="AF22" s="954"/>
      <c r="AG22" s="954"/>
      <c r="AH22" s="957"/>
      <c r="AI22" s="958"/>
      <c r="AJ22" s="959"/>
      <c r="AK22" s="922"/>
      <c r="AL22" s="923"/>
      <c r="AM22" s="923"/>
      <c r="AN22" s="923"/>
      <c r="AO22" s="924"/>
      <c r="AP22" s="922"/>
      <c r="AQ22" s="923"/>
      <c r="AR22" s="923"/>
      <c r="AS22" s="923"/>
      <c r="AT22" s="924"/>
    </row>
    <row r="23" spans="1:46" ht="19.8" x14ac:dyDescent="0.2">
      <c r="A23" s="942"/>
      <c r="B23" s="943"/>
      <c r="C23" s="980"/>
      <c r="D23" s="981"/>
      <c r="E23" s="981"/>
      <c r="F23" s="981"/>
      <c r="G23" s="981"/>
      <c r="H23" s="981"/>
      <c r="I23" s="981"/>
      <c r="J23" s="981"/>
      <c r="K23" s="981"/>
      <c r="L23" s="981"/>
      <c r="M23" s="981"/>
      <c r="N23" s="981"/>
      <c r="O23" s="981"/>
      <c r="P23" s="981"/>
      <c r="Q23" s="981"/>
      <c r="R23" s="981"/>
      <c r="S23" s="981"/>
      <c r="T23" s="982"/>
      <c r="U23" s="983"/>
      <c r="V23" s="984"/>
      <c r="W23" s="984"/>
      <c r="X23" s="985"/>
      <c r="Y23" s="950"/>
      <c r="Z23" s="951"/>
      <c r="AA23" s="951"/>
      <c r="AB23" s="952"/>
      <c r="AC23" s="955"/>
      <c r="AD23" s="956"/>
      <c r="AE23" s="956"/>
      <c r="AF23" s="956"/>
      <c r="AG23" s="956"/>
      <c r="AH23" s="957"/>
      <c r="AI23" s="958"/>
      <c r="AJ23" s="959"/>
      <c r="AK23" s="925"/>
      <c r="AL23" s="926"/>
      <c r="AM23" s="926"/>
      <c r="AN23" s="926"/>
      <c r="AO23" s="927"/>
      <c r="AP23" s="925"/>
      <c r="AQ23" s="926"/>
      <c r="AR23" s="926"/>
      <c r="AS23" s="926"/>
      <c r="AT23" s="927"/>
    </row>
    <row r="24" spans="1:46" ht="14.4" x14ac:dyDescent="0.2">
      <c r="Z24" s="443" t="s">
        <v>11197</v>
      </c>
    </row>
    <row r="25" spans="1:46" ht="14.4" x14ac:dyDescent="0.2">
      <c r="Z25" s="443" t="s">
        <v>11196</v>
      </c>
    </row>
    <row r="26" spans="1:46" ht="14.4" x14ac:dyDescent="0.2">
      <c r="Z26" s="443" t="s">
        <v>11195</v>
      </c>
    </row>
  </sheetData>
  <mergeCells count="107">
    <mergeCell ref="AH22:AJ23"/>
    <mergeCell ref="AK22:AO23"/>
    <mergeCell ref="AP22:AT23"/>
    <mergeCell ref="C23:T23"/>
    <mergeCell ref="U23:X23"/>
    <mergeCell ref="AH20:AJ21"/>
    <mergeCell ref="AK20:AO21"/>
    <mergeCell ref="AP20:AT21"/>
    <mergeCell ref="C21:T21"/>
    <mergeCell ref="U21:X21"/>
    <mergeCell ref="AH18:AJ19"/>
    <mergeCell ref="AK18:AO19"/>
    <mergeCell ref="AP18:AT19"/>
    <mergeCell ref="C19:T19"/>
    <mergeCell ref="U19:X19"/>
    <mergeCell ref="A20:B21"/>
    <mergeCell ref="C20:T20"/>
    <mergeCell ref="U20:X20"/>
    <mergeCell ref="Y20:AB21"/>
    <mergeCell ref="AC20:AG21"/>
    <mergeCell ref="A18:B19"/>
    <mergeCell ref="C18:T18"/>
    <mergeCell ref="U18:X18"/>
    <mergeCell ref="Y18:AB19"/>
    <mergeCell ref="AC18:AG19"/>
    <mergeCell ref="A22:B23"/>
    <mergeCell ref="C22:T22"/>
    <mergeCell ref="U22:X22"/>
    <mergeCell ref="Y22:AB23"/>
    <mergeCell ref="AC22:AG23"/>
    <mergeCell ref="AK16:AO17"/>
    <mergeCell ref="AP16:AT17"/>
    <mergeCell ref="C17:T17"/>
    <mergeCell ref="U17:X17"/>
    <mergeCell ref="A14:B15"/>
    <mergeCell ref="C14:T14"/>
    <mergeCell ref="U14:X14"/>
    <mergeCell ref="Y14:AB15"/>
    <mergeCell ref="AC14:AG15"/>
    <mergeCell ref="AH14:AJ15"/>
    <mergeCell ref="A16:B17"/>
    <mergeCell ref="C16:T16"/>
    <mergeCell ref="U16:X16"/>
    <mergeCell ref="Y16:AB17"/>
    <mergeCell ref="AC16:AG17"/>
    <mergeCell ref="AH16:AJ17"/>
    <mergeCell ref="AK14:AO15"/>
    <mergeCell ref="AP14:AT15"/>
    <mergeCell ref="C15:T15"/>
    <mergeCell ref="U15:X15"/>
    <mergeCell ref="A12:B13"/>
    <mergeCell ref="C12:T12"/>
    <mergeCell ref="U12:X12"/>
    <mergeCell ref="Y12:AB13"/>
    <mergeCell ref="AC12:AG13"/>
    <mergeCell ref="AH12:AJ13"/>
    <mergeCell ref="AK12:AO13"/>
    <mergeCell ref="AP12:AT13"/>
    <mergeCell ref="C13:T13"/>
    <mergeCell ref="U13:X13"/>
    <mergeCell ref="A10:B11"/>
    <mergeCell ref="C10:T10"/>
    <mergeCell ref="U10:X10"/>
    <mergeCell ref="Y10:AB11"/>
    <mergeCell ref="AC10:AG11"/>
    <mergeCell ref="AH10:AJ11"/>
    <mergeCell ref="AP10:AT11"/>
    <mergeCell ref="C11:T11"/>
    <mergeCell ref="U11:X11"/>
    <mergeCell ref="AP6:AT7"/>
    <mergeCell ref="C7:T7"/>
    <mergeCell ref="U7:X7"/>
    <mergeCell ref="AK8:AO9"/>
    <mergeCell ref="AP8:AT9"/>
    <mergeCell ref="AH6:AJ7"/>
    <mergeCell ref="A8:B9"/>
    <mergeCell ref="C8:T8"/>
    <mergeCell ref="U8:X8"/>
    <mergeCell ref="Y8:AB9"/>
    <mergeCell ref="AC8:AG9"/>
    <mergeCell ref="AH8:AJ9"/>
    <mergeCell ref="C9:T9"/>
    <mergeCell ref="U9:X9"/>
    <mergeCell ref="AK10:AO11"/>
    <mergeCell ref="AK6:AO7"/>
    <mergeCell ref="A2:T3"/>
    <mergeCell ref="U2:X3"/>
    <mergeCell ref="Y2:AB3"/>
    <mergeCell ref="AC2:AG3"/>
    <mergeCell ref="AH2:AJ3"/>
    <mergeCell ref="AK2:AO3"/>
    <mergeCell ref="AP2:AT3"/>
    <mergeCell ref="A4:B5"/>
    <mergeCell ref="C4:T4"/>
    <mergeCell ref="U4:X4"/>
    <mergeCell ref="Y4:AB5"/>
    <mergeCell ref="AC4:AG5"/>
    <mergeCell ref="AH4:AJ5"/>
    <mergeCell ref="AK4:AO5"/>
    <mergeCell ref="AP4:AT5"/>
    <mergeCell ref="C5:T5"/>
    <mergeCell ref="U5:X5"/>
    <mergeCell ref="A6:B7"/>
    <mergeCell ref="C6:T6"/>
    <mergeCell ref="U6:X6"/>
    <mergeCell ref="Y6:AB7"/>
    <mergeCell ref="AC6:AG7"/>
  </mergeCells>
  <phoneticPr fontId="9"/>
  <pageMargins left="0.7" right="0.7" top="0.75" bottom="0.75" header="0.3" footer="0.3"/>
  <pageSetup paperSize="9" scale="7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D29DD-03CD-4F6F-8399-7D3C6DBF33EC}">
  <sheetPr>
    <tabColor rgb="FFFFFF00"/>
    <pageSetUpPr fitToPage="1"/>
  </sheetPr>
  <dimension ref="A5:BA39"/>
  <sheetViews>
    <sheetView view="pageBreakPreview" topLeftCell="A4" zoomScale="75" zoomScaleNormal="110" zoomScaleSheetLayoutView="75" workbookViewId="0"/>
  </sheetViews>
  <sheetFormatPr defaultColWidth="1.6640625" defaultRowHeight="9.75" customHeight="1" x14ac:dyDescent="0.2"/>
  <cols>
    <col min="1" max="2" width="1.88671875" style="430" customWidth="1"/>
    <col min="3" max="3" width="1.44140625" style="430" customWidth="1"/>
    <col min="4" max="4" width="1.77734375" style="430" customWidth="1"/>
    <col min="5" max="5" width="1.109375" style="430" customWidth="1"/>
    <col min="6" max="10" width="1.77734375" style="430" customWidth="1"/>
    <col min="11" max="29" width="2" style="430" customWidth="1"/>
    <col min="30" max="30" width="2.6640625" style="430" customWidth="1"/>
    <col min="31" max="53" width="2" style="430" customWidth="1"/>
    <col min="54" max="54" width="1.77734375" style="430" customWidth="1"/>
    <col min="55" max="16384" width="1.6640625" style="430"/>
  </cols>
  <sheetData>
    <row r="5" spans="1:53" ht="12.75" customHeight="1" x14ac:dyDescent="0.2"/>
    <row r="6" spans="1:53" ht="24" customHeight="1" x14ac:dyDescent="0.2">
      <c r="A6" s="1002" t="s">
        <v>11194</v>
      </c>
      <c r="B6" s="1003"/>
      <c r="C6" s="1003"/>
      <c r="D6" s="1003"/>
      <c r="E6" s="1003"/>
      <c r="F6" s="1003"/>
      <c r="G6" s="1003"/>
      <c r="H6" s="1003"/>
      <c r="I6" s="1003"/>
      <c r="J6" s="1003"/>
      <c r="K6" s="1003"/>
      <c r="L6" s="1003"/>
      <c r="M6" s="1003"/>
      <c r="N6" s="1003"/>
      <c r="O6" s="1003"/>
      <c r="P6" s="1003"/>
      <c r="Q6" s="1003"/>
      <c r="R6" s="1003"/>
      <c r="S6" s="1003"/>
      <c r="T6" s="1003"/>
      <c r="U6" s="1003"/>
      <c r="V6" s="1003"/>
      <c r="W6" s="1003"/>
      <c r="X6" s="1003"/>
      <c r="Y6" s="1003"/>
      <c r="Z6" s="1003"/>
      <c r="AA6" s="1003"/>
      <c r="AB6" s="1003"/>
      <c r="AC6" s="1003"/>
      <c r="AD6" s="1003"/>
      <c r="AE6" s="1003"/>
      <c r="AF6" s="1003"/>
      <c r="AG6" s="1003"/>
      <c r="AH6" s="1003"/>
      <c r="AI6" s="1003"/>
      <c r="AJ6" s="1003"/>
      <c r="AK6" s="1003"/>
      <c r="AL6" s="1003"/>
      <c r="AM6" s="1003"/>
      <c r="AN6" s="1003"/>
      <c r="AO6" s="1003"/>
      <c r="AP6" s="1003"/>
      <c r="AQ6" s="1003"/>
      <c r="AR6" s="1003"/>
      <c r="AS6" s="1003"/>
      <c r="AT6" s="1003"/>
      <c r="AU6" s="1003"/>
      <c r="AV6" s="1003"/>
      <c r="AW6" s="1003"/>
      <c r="AX6" s="1003"/>
      <c r="AY6" s="1003"/>
      <c r="AZ6" s="1003"/>
      <c r="BA6" s="1003"/>
    </row>
    <row r="7" spans="1:53" ht="14.25" customHeight="1" x14ac:dyDescent="0.2">
      <c r="A7" s="441"/>
      <c r="B7" s="440"/>
      <c r="C7" s="440"/>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0"/>
      <c r="AS7" s="440"/>
      <c r="AT7" s="440"/>
      <c r="AU7" s="440"/>
      <c r="AV7" s="440"/>
      <c r="AW7" s="440"/>
      <c r="AX7" s="440"/>
      <c r="AY7" s="440"/>
      <c r="AZ7" s="440"/>
      <c r="BA7" s="440"/>
    </row>
    <row r="8" spans="1:53" ht="13.5" customHeight="1" x14ac:dyDescent="0.2">
      <c r="A8" s="1004"/>
      <c r="B8" s="1005"/>
      <c r="C8" s="1005"/>
      <c r="D8" s="1005"/>
      <c r="E8" s="1005"/>
      <c r="F8" s="1005"/>
      <c r="G8" s="1005"/>
      <c r="H8" s="1005"/>
      <c r="I8" s="1005"/>
      <c r="J8" s="1005"/>
      <c r="K8" s="1005"/>
      <c r="L8" s="1005"/>
      <c r="M8" s="1005"/>
      <c r="N8" s="1005"/>
      <c r="O8" s="1005"/>
      <c r="P8" s="1005"/>
      <c r="Q8" s="1005"/>
      <c r="R8" s="1005"/>
      <c r="S8" s="1005"/>
      <c r="T8" s="1005"/>
      <c r="U8" s="1005"/>
      <c r="V8" s="1005"/>
      <c r="W8" s="1005"/>
      <c r="X8" s="1005"/>
      <c r="Y8" s="1005"/>
      <c r="Z8" s="1005"/>
      <c r="AA8" s="1005"/>
      <c r="AB8" s="1005"/>
      <c r="AC8" s="1005"/>
      <c r="AD8" s="1005"/>
      <c r="AE8" s="1005"/>
      <c r="AF8" s="1005"/>
      <c r="AG8" s="1005"/>
      <c r="AH8" s="1005"/>
      <c r="AI8" s="1005"/>
      <c r="AJ8" s="1005"/>
      <c r="AK8" s="1005"/>
      <c r="AL8" s="1005"/>
      <c r="AM8" s="1005"/>
      <c r="AN8" s="1005"/>
      <c r="AO8" s="1005"/>
      <c r="AP8" s="1005"/>
      <c r="AQ8" s="1005"/>
      <c r="AR8" s="1005"/>
      <c r="AS8" s="1005"/>
      <c r="AT8" s="1005"/>
      <c r="AU8" s="1005"/>
      <c r="AV8" s="1005"/>
      <c r="AW8" s="1005"/>
      <c r="AX8" s="1005"/>
      <c r="AY8" s="1005"/>
      <c r="AZ8" s="1005"/>
      <c r="BA8" s="1005"/>
    </row>
    <row r="9" spans="1:53" ht="13.5" customHeight="1" x14ac:dyDescent="0.2">
      <c r="A9" s="435"/>
      <c r="B9" s="434"/>
      <c r="C9" s="434"/>
      <c r="D9" s="434"/>
      <c r="E9" s="434"/>
      <c r="F9" s="434"/>
      <c r="G9" s="434"/>
      <c r="H9" s="434"/>
      <c r="I9" s="434"/>
      <c r="J9" s="434"/>
      <c r="K9" s="434"/>
      <c r="L9" s="434"/>
      <c r="M9" s="434"/>
      <c r="N9" s="434"/>
      <c r="O9" s="434"/>
      <c r="P9" s="434"/>
      <c r="Q9" s="434"/>
      <c r="R9" s="434"/>
      <c r="S9" s="434"/>
      <c r="T9" s="434"/>
      <c r="U9" s="434"/>
      <c r="V9" s="434"/>
      <c r="W9" s="434"/>
      <c r="X9" s="434"/>
      <c r="Y9" s="434"/>
      <c r="Z9" s="434"/>
      <c r="AA9" s="434"/>
      <c r="AB9" s="434"/>
      <c r="AC9" s="434"/>
      <c r="AD9" s="434"/>
      <c r="AE9" s="434"/>
      <c r="AF9" s="434"/>
      <c r="AG9" s="434"/>
      <c r="AH9" s="434"/>
      <c r="AI9" s="434"/>
      <c r="AJ9" s="434"/>
      <c r="AK9" s="434"/>
      <c r="AL9" s="434"/>
      <c r="AM9" s="434"/>
      <c r="AN9" s="434"/>
      <c r="AO9" s="434"/>
      <c r="AP9" s="434"/>
      <c r="AQ9" s="434"/>
      <c r="AR9" s="434"/>
      <c r="AS9" s="434"/>
      <c r="AT9" s="434"/>
      <c r="AU9" s="434"/>
      <c r="AV9" s="434"/>
      <c r="AW9" s="434"/>
      <c r="AX9" s="434"/>
      <c r="AY9" s="434"/>
      <c r="AZ9" s="434"/>
      <c r="BA9" s="434"/>
    </row>
    <row r="10" spans="1:53" ht="120" customHeight="1" x14ac:dyDescent="0.2">
      <c r="B10" s="434"/>
      <c r="C10" s="434"/>
      <c r="D10" s="434"/>
      <c r="E10" s="434"/>
      <c r="H10" s="1006" t="s">
        <v>11193</v>
      </c>
      <c r="I10" s="1006"/>
      <c r="J10" s="1006"/>
      <c r="K10" s="1006"/>
      <c r="L10" s="1006"/>
      <c r="M10" s="1006"/>
      <c r="N10" s="1006"/>
      <c r="O10" s="1006"/>
      <c r="P10" s="1006"/>
      <c r="Q10" s="1006"/>
      <c r="R10" s="1006"/>
      <c r="S10" s="1006"/>
      <c r="T10" s="1006"/>
      <c r="U10" s="1006"/>
      <c r="V10" s="1006"/>
      <c r="W10" s="1006"/>
      <c r="X10" s="1006"/>
      <c r="Y10" s="1006"/>
      <c r="Z10" s="1006"/>
      <c r="AA10" s="1006"/>
      <c r="AB10" s="1006"/>
      <c r="AC10" s="1006"/>
      <c r="AD10" s="1006"/>
      <c r="AE10" s="1006"/>
      <c r="AF10" s="1006"/>
      <c r="AG10" s="1006"/>
      <c r="AH10" s="1006"/>
      <c r="AI10" s="1006"/>
      <c r="AJ10" s="1006"/>
      <c r="AK10" s="1006"/>
      <c r="AL10" s="1006"/>
      <c r="AM10" s="1006"/>
      <c r="AN10" s="1006"/>
      <c r="AO10" s="1006"/>
      <c r="AP10" s="1006"/>
      <c r="AQ10" s="1006"/>
      <c r="AR10" s="1006"/>
      <c r="AS10" s="1006"/>
      <c r="AT10" s="1006"/>
      <c r="AU10" s="1006"/>
      <c r="AV10" s="1006"/>
      <c r="AW10" s="1006"/>
      <c r="AX10" s="439"/>
      <c r="AY10" s="434"/>
      <c r="AZ10" s="434"/>
      <c r="BA10" s="434"/>
    </row>
    <row r="11" spans="1:53" ht="18" customHeight="1" x14ac:dyDescent="0.2">
      <c r="B11" s="434"/>
      <c r="C11" s="434"/>
      <c r="D11" s="434"/>
      <c r="E11" s="434"/>
      <c r="F11" s="434"/>
      <c r="G11" s="434"/>
      <c r="H11" s="435"/>
      <c r="I11" s="434"/>
      <c r="J11" s="434"/>
      <c r="K11" s="434"/>
      <c r="L11" s="434"/>
      <c r="M11" s="434"/>
      <c r="N11" s="434"/>
      <c r="O11" s="434"/>
      <c r="P11" s="434"/>
      <c r="Q11" s="434"/>
      <c r="R11" s="434"/>
      <c r="S11" s="434"/>
      <c r="T11" s="434"/>
      <c r="U11" s="434"/>
      <c r="V11" s="434"/>
      <c r="W11" s="434"/>
      <c r="X11" s="434"/>
      <c r="Y11" s="434"/>
      <c r="Z11" s="434"/>
      <c r="AA11" s="434"/>
      <c r="AB11" s="434"/>
      <c r="AC11" s="434"/>
      <c r="AD11" s="434"/>
      <c r="AE11" s="434"/>
      <c r="AF11" s="434"/>
      <c r="AG11" s="434"/>
      <c r="AH11" s="434"/>
      <c r="AI11" s="434"/>
      <c r="AJ11" s="434"/>
      <c r="AK11" s="434"/>
      <c r="AL11" s="434"/>
      <c r="AM11" s="434"/>
      <c r="AN11" s="434"/>
      <c r="AO11" s="434"/>
      <c r="AP11" s="434"/>
      <c r="AQ11" s="434"/>
      <c r="AR11" s="434"/>
      <c r="AS11" s="434"/>
      <c r="AT11" s="434"/>
      <c r="AU11" s="434"/>
      <c r="AV11" s="434"/>
      <c r="AW11" s="434"/>
      <c r="AX11" s="434"/>
      <c r="AY11" s="434"/>
      <c r="AZ11" s="434"/>
      <c r="BA11" s="434"/>
    </row>
    <row r="12" spans="1:53" ht="18" customHeight="1" x14ac:dyDescent="0.2">
      <c r="B12" s="434"/>
      <c r="C12" s="434"/>
      <c r="D12" s="434"/>
      <c r="E12" s="434"/>
      <c r="F12" s="434"/>
      <c r="G12" s="434"/>
      <c r="H12" s="435"/>
      <c r="I12" s="434"/>
      <c r="J12" s="434"/>
      <c r="K12" s="434"/>
      <c r="L12" s="434"/>
      <c r="M12" s="434"/>
      <c r="N12" s="434"/>
      <c r="O12" s="434"/>
      <c r="P12" s="434"/>
      <c r="Q12" s="434"/>
      <c r="R12" s="434"/>
      <c r="S12" s="434"/>
      <c r="T12" s="434"/>
      <c r="U12" s="434"/>
      <c r="V12" s="434"/>
      <c r="W12" s="434"/>
      <c r="X12" s="434"/>
      <c r="Y12" s="434"/>
      <c r="Z12" s="434"/>
      <c r="AA12" s="434"/>
      <c r="AB12" s="434"/>
      <c r="AC12" s="434"/>
      <c r="AD12" s="434"/>
      <c r="AE12" s="434"/>
      <c r="AF12" s="434"/>
      <c r="AG12" s="434"/>
      <c r="AH12" s="434"/>
      <c r="AI12" s="434"/>
      <c r="AJ12" s="434"/>
      <c r="AK12" s="434"/>
      <c r="AL12" s="434"/>
      <c r="AM12" s="434"/>
      <c r="AN12" s="434"/>
      <c r="AO12" s="434"/>
      <c r="AP12" s="434"/>
      <c r="AQ12" s="434"/>
      <c r="AR12" s="434"/>
      <c r="AS12" s="434"/>
      <c r="AT12" s="434"/>
      <c r="AU12" s="434"/>
      <c r="AV12" s="434"/>
      <c r="AW12" s="434"/>
      <c r="AX12" s="434"/>
      <c r="AY12" s="434"/>
      <c r="AZ12" s="434"/>
      <c r="BA12" s="434"/>
    </row>
    <row r="13" spans="1:53" ht="36" customHeight="1" x14ac:dyDescent="0.2">
      <c r="B13" s="438"/>
      <c r="C13" s="438"/>
      <c r="D13" s="438"/>
      <c r="E13" s="438"/>
      <c r="F13" s="438"/>
      <c r="G13" s="438"/>
      <c r="H13" s="1007" t="s">
        <v>11192</v>
      </c>
      <c r="I13" s="1007"/>
      <c r="J13" s="1007"/>
      <c r="K13" s="1007"/>
      <c r="L13" s="1007"/>
      <c r="M13" s="1007"/>
      <c r="N13" s="1007"/>
      <c r="O13" s="1007"/>
      <c r="P13" s="1007"/>
      <c r="Q13" s="1007"/>
      <c r="R13" s="1007"/>
      <c r="S13" s="1007"/>
      <c r="T13" s="1007"/>
      <c r="U13" s="1007"/>
      <c r="V13" s="1007"/>
      <c r="W13" s="1007"/>
      <c r="X13" s="1007"/>
      <c r="Y13" s="1007"/>
      <c r="Z13" s="1007"/>
      <c r="AA13" s="1007"/>
      <c r="AB13" s="1007"/>
      <c r="AC13" s="1007"/>
      <c r="AD13" s="1007"/>
      <c r="AE13" s="1007"/>
      <c r="AF13" s="1007"/>
      <c r="AG13" s="1007"/>
      <c r="AH13" s="1007"/>
      <c r="AI13" s="1007"/>
      <c r="AJ13" s="1007"/>
      <c r="AK13" s="1007"/>
      <c r="AL13" s="1007"/>
      <c r="AM13" s="1007"/>
      <c r="AN13" s="1007"/>
      <c r="AO13" s="1007"/>
      <c r="AP13" s="1007"/>
      <c r="AQ13" s="1007"/>
      <c r="AR13" s="1007"/>
      <c r="AS13" s="1007"/>
      <c r="AT13" s="1007"/>
      <c r="AU13" s="1007"/>
      <c r="AV13" s="1007"/>
      <c r="AW13" s="1007"/>
      <c r="AX13" s="438"/>
      <c r="AY13" s="438"/>
      <c r="AZ13" s="438"/>
      <c r="BA13" s="438"/>
    </row>
    <row r="14" spans="1:53" ht="17.25" customHeight="1" x14ac:dyDescent="0.2">
      <c r="A14" s="437"/>
      <c r="B14" s="436"/>
      <c r="C14" s="436"/>
      <c r="D14" s="436"/>
      <c r="E14" s="436"/>
      <c r="F14" s="436"/>
      <c r="G14" s="436"/>
      <c r="H14" s="436"/>
      <c r="I14" s="436"/>
      <c r="J14" s="436"/>
      <c r="K14" s="436"/>
      <c r="L14" s="436"/>
      <c r="M14" s="436"/>
      <c r="N14" s="436"/>
      <c r="O14" s="436"/>
      <c r="P14" s="436"/>
      <c r="Q14" s="436"/>
      <c r="R14" s="436"/>
      <c r="S14" s="436"/>
      <c r="T14" s="436"/>
      <c r="U14" s="436"/>
      <c r="V14" s="436"/>
      <c r="W14" s="436"/>
      <c r="X14" s="436"/>
      <c r="Y14" s="436"/>
      <c r="Z14" s="436"/>
      <c r="AA14" s="436"/>
      <c r="AB14" s="436"/>
      <c r="AC14" s="436"/>
      <c r="AD14" s="436"/>
      <c r="AE14" s="436"/>
      <c r="AF14" s="436"/>
      <c r="AG14" s="436"/>
      <c r="AH14" s="436"/>
      <c r="AI14" s="436"/>
      <c r="AJ14" s="436"/>
      <c r="AK14" s="436"/>
      <c r="AL14" s="436"/>
      <c r="AM14" s="436"/>
      <c r="AN14" s="436"/>
      <c r="AO14" s="436"/>
      <c r="AP14" s="436"/>
      <c r="AQ14" s="436"/>
      <c r="AR14" s="436"/>
      <c r="AS14" s="436"/>
      <c r="AT14" s="436"/>
      <c r="AU14" s="436"/>
      <c r="AV14" s="436"/>
      <c r="AW14" s="436"/>
      <c r="AX14" s="436"/>
      <c r="AY14" s="436"/>
      <c r="AZ14" s="436"/>
      <c r="BA14" s="436"/>
    </row>
    <row r="15" spans="1:53" ht="17.25" customHeight="1" x14ac:dyDescent="0.2">
      <c r="A15" s="437"/>
      <c r="B15" s="436"/>
      <c r="C15" s="436"/>
      <c r="D15" s="436"/>
      <c r="E15" s="436"/>
      <c r="F15" s="436"/>
      <c r="G15" s="436"/>
      <c r="H15" s="436"/>
      <c r="I15" s="436"/>
      <c r="J15" s="436"/>
      <c r="K15" s="436"/>
      <c r="L15" s="436"/>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36"/>
      <c r="AL15" s="436"/>
      <c r="AM15" s="436"/>
      <c r="AN15" s="436"/>
      <c r="AO15" s="436"/>
      <c r="AP15" s="436"/>
      <c r="AQ15" s="436"/>
      <c r="AR15" s="436"/>
      <c r="AS15" s="436"/>
      <c r="AT15" s="436"/>
      <c r="AU15" s="436"/>
      <c r="AV15" s="436"/>
      <c r="AW15" s="436"/>
      <c r="AX15" s="436"/>
      <c r="AY15" s="436"/>
      <c r="AZ15" s="436"/>
      <c r="BA15" s="436"/>
    </row>
    <row r="16" spans="1:53" ht="16.5" customHeight="1" x14ac:dyDescent="0.2">
      <c r="A16" s="435"/>
      <c r="B16" s="434"/>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34"/>
      <c r="AJ16" s="434"/>
      <c r="AK16" s="434"/>
      <c r="AL16" s="434"/>
      <c r="AM16" s="434"/>
      <c r="AN16" s="434"/>
      <c r="AO16" s="434"/>
      <c r="AP16" s="434"/>
      <c r="AQ16" s="434"/>
      <c r="AR16" s="434"/>
      <c r="AS16" s="434"/>
      <c r="AT16" s="434"/>
      <c r="AU16" s="434"/>
      <c r="AV16" s="434"/>
      <c r="AW16" s="434"/>
      <c r="AX16" s="434"/>
      <c r="AY16" s="434"/>
      <c r="AZ16" s="434"/>
      <c r="BA16" s="434"/>
    </row>
    <row r="17" spans="2:53" ht="120" customHeight="1" x14ac:dyDescent="0.2">
      <c r="B17" s="431"/>
      <c r="C17" s="431"/>
      <c r="D17" s="431"/>
      <c r="E17" s="431"/>
      <c r="F17" s="431"/>
      <c r="G17" s="431"/>
      <c r="H17" s="1006" t="s">
        <v>11191</v>
      </c>
      <c r="I17" s="1008"/>
      <c r="J17" s="1008"/>
      <c r="K17" s="1008"/>
      <c r="L17" s="1008"/>
      <c r="M17" s="1008"/>
      <c r="N17" s="1008"/>
      <c r="O17" s="1008"/>
      <c r="P17" s="1008"/>
      <c r="Q17" s="1008"/>
      <c r="R17" s="1008"/>
      <c r="S17" s="1008"/>
      <c r="T17" s="1008"/>
      <c r="U17" s="1008"/>
      <c r="V17" s="1008"/>
      <c r="W17" s="1008"/>
      <c r="X17" s="1008"/>
      <c r="Y17" s="1008"/>
      <c r="Z17" s="1008"/>
      <c r="AA17" s="1008"/>
      <c r="AB17" s="1008"/>
      <c r="AC17" s="1008"/>
      <c r="AD17" s="1008"/>
      <c r="AE17" s="1008"/>
      <c r="AF17" s="1008"/>
      <c r="AG17" s="1008"/>
      <c r="AH17" s="1008"/>
      <c r="AI17" s="1008"/>
      <c r="AJ17" s="1008"/>
      <c r="AK17" s="1008"/>
      <c r="AL17" s="1008"/>
      <c r="AM17" s="1008"/>
      <c r="AN17" s="1008"/>
      <c r="AO17" s="1008"/>
      <c r="AP17" s="1008"/>
      <c r="AQ17" s="1008"/>
      <c r="AR17" s="1008"/>
      <c r="AS17" s="1008"/>
      <c r="AT17" s="1008"/>
      <c r="AU17" s="1008"/>
      <c r="AV17" s="431"/>
      <c r="AW17" s="431"/>
      <c r="AX17" s="431"/>
      <c r="AY17" s="431"/>
      <c r="AZ17" s="431"/>
      <c r="BA17" s="431"/>
    </row>
    <row r="18" spans="2:53" ht="15.75" customHeight="1" x14ac:dyDescent="0.2"/>
    <row r="19" spans="2:53" ht="15.75" customHeight="1" x14ac:dyDescent="0.2"/>
    <row r="20" spans="2:53" ht="15.75" customHeight="1" x14ac:dyDescent="0.2"/>
    <row r="21" spans="2:53" ht="15.75" customHeight="1" x14ac:dyDescent="0.2"/>
    <row r="22" spans="2:53" ht="15" customHeight="1" x14ac:dyDescent="0.2"/>
    <row r="23" spans="2:53" ht="87.75" customHeight="1" x14ac:dyDescent="0.2">
      <c r="B23" s="431"/>
      <c r="C23" s="431"/>
      <c r="D23" s="431"/>
      <c r="E23" s="431"/>
      <c r="F23" s="431"/>
      <c r="G23" s="431"/>
      <c r="H23" s="1001" t="s">
        <v>11190</v>
      </c>
      <c r="I23" s="1001"/>
      <c r="J23" s="1001"/>
      <c r="K23" s="1001"/>
      <c r="L23" s="1001"/>
      <c r="M23" s="1001"/>
      <c r="N23" s="1001"/>
      <c r="O23" s="1001"/>
      <c r="P23" s="1001"/>
      <c r="Q23" s="1001"/>
      <c r="R23" s="1001"/>
      <c r="S23" s="1001"/>
      <c r="T23" s="1001"/>
      <c r="U23" s="1001"/>
      <c r="V23" s="1001"/>
      <c r="W23" s="1001"/>
      <c r="X23" s="1001"/>
      <c r="Y23" s="1001"/>
      <c r="Z23" s="1001"/>
      <c r="AA23" s="1001"/>
      <c r="AB23" s="1001"/>
      <c r="AC23" s="1001"/>
      <c r="AD23" s="1001"/>
      <c r="AE23" s="1001"/>
      <c r="AF23" s="1001"/>
      <c r="AG23" s="1001"/>
      <c r="AH23" s="1001"/>
      <c r="AI23" s="1001"/>
      <c r="AJ23" s="1001"/>
      <c r="AK23" s="1001"/>
      <c r="AL23" s="1001"/>
      <c r="AM23" s="1001"/>
      <c r="AN23" s="1001"/>
      <c r="AO23" s="1001"/>
      <c r="AP23" s="1001"/>
      <c r="AQ23" s="1001"/>
      <c r="AR23" s="1001"/>
      <c r="AS23" s="1001"/>
      <c r="AT23" s="1001"/>
      <c r="AU23" s="1001"/>
      <c r="AV23" s="1001"/>
      <c r="AW23" s="1001"/>
      <c r="AX23" s="431"/>
      <c r="AY23" s="431"/>
      <c r="AZ23" s="431"/>
      <c r="BA23" s="431"/>
    </row>
    <row r="24" spans="2:53" ht="18" customHeight="1" x14ac:dyDescent="0.2">
      <c r="B24" s="431"/>
      <c r="C24" s="431"/>
      <c r="D24" s="431"/>
      <c r="E24" s="431"/>
      <c r="F24" s="431"/>
      <c r="G24" s="431"/>
      <c r="H24" s="433"/>
      <c r="I24" s="432"/>
      <c r="J24" s="432"/>
      <c r="K24" s="432"/>
      <c r="L24" s="432"/>
      <c r="M24" s="432"/>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432"/>
      <c r="AM24" s="432"/>
      <c r="AN24" s="432"/>
      <c r="AO24" s="432"/>
      <c r="AP24" s="432"/>
      <c r="AQ24" s="432"/>
      <c r="AR24" s="432"/>
      <c r="AS24" s="432"/>
      <c r="AT24" s="432"/>
      <c r="AU24" s="432"/>
      <c r="AV24" s="431"/>
      <c r="AW24" s="431"/>
      <c r="AX24" s="431"/>
      <c r="AY24" s="431"/>
      <c r="AZ24" s="431"/>
      <c r="BA24" s="431"/>
    </row>
    <row r="25" spans="2:53" ht="15" customHeight="1" x14ac:dyDescent="0.2"/>
    <row r="26" spans="2:53" ht="72" customHeight="1" x14ac:dyDescent="0.2">
      <c r="B26" s="431"/>
      <c r="C26" s="431"/>
      <c r="D26" s="431"/>
      <c r="E26" s="431"/>
      <c r="F26" s="431"/>
      <c r="G26" s="431"/>
      <c r="H26" s="1001" t="s">
        <v>11189</v>
      </c>
      <c r="I26" s="1001"/>
      <c r="J26" s="1001"/>
      <c r="K26" s="1001"/>
      <c r="L26" s="1001"/>
      <c r="M26" s="1001"/>
      <c r="N26" s="1001"/>
      <c r="O26" s="1001"/>
      <c r="P26" s="1001"/>
      <c r="Q26" s="1001"/>
      <c r="R26" s="1001"/>
      <c r="S26" s="1001"/>
      <c r="T26" s="1001"/>
      <c r="U26" s="1001"/>
      <c r="V26" s="1001"/>
      <c r="W26" s="1001"/>
      <c r="X26" s="1001"/>
      <c r="Y26" s="1001"/>
      <c r="Z26" s="1001"/>
      <c r="AA26" s="1001"/>
      <c r="AB26" s="1001"/>
      <c r="AC26" s="1001"/>
      <c r="AD26" s="1001"/>
      <c r="AE26" s="1001"/>
      <c r="AF26" s="1001"/>
      <c r="AG26" s="1001"/>
      <c r="AH26" s="1001"/>
      <c r="AI26" s="1001"/>
      <c r="AJ26" s="1001"/>
      <c r="AK26" s="1001"/>
      <c r="AL26" s="1001"/>
      <c r="AM26" s="1001"/>
      <c r="AN26" s="1001"/>
      <c r="AO26" s="1001"/>
      <c r="AP26" s="1001"/>
      <c r="AQ26" s="1001"/>
      <c r="AR26" s="1001"/>
      <c r="AS26" s="1001"/>
      <c r="AT26" s="1001"/>
      <c r="AU26" s="1001"/>
      <c r="AV26" s="1001"/>
      <c r="AW26" s="1001"/>
      <c r="AX26" s="431"/>
      <c r="AY26" s="431"/>
      <c r="AZ26" s="431"/>
      <c r="BA26" s="431"/>
    </row>
    <row r="27" spans="2:53" ht="15" customHeight="1" x14ac:dyDescent="0.2"/>
    <row r="28" spans="2:53" ht="15" customHeight="1" x14ac:dyDescent="0.2"/>
    <row r="29" spans="2:53" ht="15" customHeight="1" x14ac:dyDescent="0.2"/>
    <row r="30" spans="2:53" ht="15" customHeight="1" x14ac:dyDescent="0.2"/>
    <row r="31" spans="2:53" ht="15" customHeight="1" x14ac:dyDescent="0.2"/>
    <row r="32" spans="2:53" ht="15" customHeight="1" x14ac:dyDescent="0.2"/>
    <row r="33" s="430" customFormat="1" ht="15" customHeight="1" x14ac:dyDescent="0.2"/>
    <row r="34" s="430" customFormat="1" ht="15" customHeight="1" x14ac:dyDescent="0.2"/>
    <row r="35" s="430" customFormat="1" ht="15" customHeight="1" x14ac:dyDescent="0.2"/>
    <row r="36" s="430" customFormat="1" ht="15" customHeight="1" x14ac:dyDescent="0.2"/>
    <row r="37" s="430" customFormat="1" ht="15" customHeight="1" x14ac:dyDescent="0.2"/>
    <row r="38" s="430" customFormat="1" ht="15" customHeight="1" x14ac:dyDescent="0.2"/>
    <row r="39" s="430" customFormat="1" ht="15" customHeight="1" x14ac:dyDescent="0.2"/>
  </sheetData>
  <mergeCells count="7">
    <mergeCell ref="H26:AW26"/>
    <mergeCell ref="A6:BA6"/>
    <mergeCell ref="A8:BA8"/>
    <mergeCell ref="H10:AW10"/>
    <mergeCell ref="H13:AW13"/>
    <mergeCell ref="H17:AU17"/>
    <mergeCell ref="H23:AW23"/>
  </mergeCells>
  <phoneticPr fontId="9"/>
  <pageMargins left="0.39370078740157483" right="0" top="0.23622047244094491" bottom="0.15748031496062992" header="0.23622047244094491" footer="0.15748031496062992"/>
  <pageSetup paperSize="9" scale="96" fitToHeight="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F7" sqref="F7"/>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 customHeight="1" x14ac:dyDescent="0.2">
      <c r="B4" s="43">
        <v>1</v>
      </c>
      <c r="C4" s="44" t="s">
        <v>8634</v>
      </c>
      <c r="D4" s="45" t="s">
        <v>8628</v>
      </c>
      <c r="E4" s="46" t="s">
        <v>8626</v>
      </c>
      <c r="F4" s="44" t="s">
        <v>8640</v>
      </c>
    </row>
    <row r="5" spans="1:6" ht="39.6" customHeight="1" x14ac:dyDescent="0.2">
      <c r="B5" s="43">
        <v>2</v>
      </c>
      <c r="C5" s="44" t="s">
        <v>8627</v>
      </c>
      <c r="D5" s="45" t="s">
        <v>8628</v>
      </c>
      <c r="E5" s="46" t="s">
        <v>8626</v>
      </c>
      <c r="F5" s="47" t="s">
        <v>8629</v>
      </c>
    </row>
    <row r="6" spans="1:6" ht="39.6" customHeight="1" x14ac:dyDescent="0.2">
      <c r="B6" s="43">
        <v>3</v>
      </c>
      <c r="C6" s="44" t="s">
        <v>8630</v>
      </c>
      <c r="D6" s="45" t="s">
        <v>8628</v>
      </c>
      <c r="E6" s="46" t="s">
        <v>8626</v>
      </c>
      <c r="F6" s="47" t="s">
        <v>8631</v>
      </c>
    </row>
    <row r="7" spans="1:6" ht="39.6" customHeight="1" x14ac:dyDescent="0.2">
      <c r="B7" s="43">
        <v>4</v>
      </c>
      <c r="C7" s="44" t="s">
        <v>8632</v>
      </c>
      <c r="D7" s="45" t="s">
        <v>8628</v>
      </c>
      <c r="E7" s="46" t="s">
        <v>8626</v>
      </c>
      <c r="F7" s="47" t="s">
        <v>8633</v>
      </c>
    </row>
    <row r="8" spans="1:6" ht="39.6" customHeight="1" x14ac:dyDescent="0.2">
      <c r="B8" s="43">
        <v>5</v>
      </c>
      <c r="C8" s="47" t="s">
        <v>8637</v>
      </c>
      <c r="D8" s="45" t="s">
        <v>8628</v>
      </c>
      <c r="E8" s="48" t="s">
        <v>8658</v>
      </c>
      <c r="F8" s="47" t="s">
        <v>8638</v>
      </c>
    </row>
    <row r="9" spans="1:6" ht="55.05" customHeight="1" x14ac:dyDescent="0.2">
      <c r="B9" s="317">
        <v>6</v>
      </c>
      <c r="C9" s="318" t="s">
        <v>11169</v>
      </c>
      <c r="D9" s="319" t="s">
        <v>8628</v>
      </c>
      <c r="E9" s="319" t="str">
        <f>IF(入力フォーム!H44="有", "必須", "不要")</f>
        <v>不要</v>
      </c>
      <c r="F9" s="318" t="s">
        <v>11170</v>
      </c>
    </row>
    <row r="10" spans="1:6" ht="39.6"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2">
      <c r="B11" s="43">
        <v>8</v>
      </c>
      <c r="C11" s="44" t="s">
        <v>8662</v>
      </c>
      <c r="D11" s="45" t="s">
        <v>8628</v>
      </c>
      <c r="E11" s="49" t="str">
        <f>IF(入力フォーム!H15="国外","必須","不要")</f>
        <v>不要</v>
      </c>
      <c r="F11" s="47" t="s">
        <v>8663</v>
      </c>
    </row>
    <row r="17" s="24" customFormat="1" hidden="1" x14ac:dyDescent="0.2"/>
  </sheetData>
  <phoneticPr fontId="9"/>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topLeftCell="C1" zoomScaleNormal="100" zoomScaleSheetLayoutView="100" zoomScalePageLayoutView="70" workbookViewId="0">
      <pane ySplit="1" topLeftCell="A4" activePane="bottomLeft" state="frozen"/>
      <selection activeCell="E16" sqref="E16:G16"/>
      <selection pane="bottomLeft" activeCell="E6" sqref="E6"/>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1022" t="s">
        <v>9019</v>
      </c>
      <c r="B1" s="1023"/>
      <c r="C1" s="1023"/>
      <c r="D1" s="1023"/>
      <c r="E1" s="1023"/>
      <c r="F1" s="1023"/>
    </row>
    <row r="2" spans="1:12" ht="13.5" customHeight="1" x14ac:dyDescent="0.2"/>
    <row r="3" spans="1:12" s="195" customFormat="1" ht="22.2" x14ac:dyDescent="0.2">
      <c r="B3" s="28" t="s">
        <v>8738</v>
      </c>
      <c r="C3" s="229"/>
      <c r="D3" s="229"/>
      <c r="E3" s="229"/>
      <c r="H3" s="230"/>
      <c r="I3" s="230"/>
      <c r="J3" s="231"/>
      <c r="L3" s="230"/>
    </row>
    <row r="4" spans="1:12" s="195" customFormat="1" ht="22.2" x14ac:dyDescent="0.2">
      <c r="C4" s="232" t="s">
        <v>8982</v>
      </c>
      <c r="E4" s="229"/>
      <c r="H4" s="230"/>
      <c r="I4" s="230"/>
      <c r="J4" s="231"/>
      <c r="L4" s="230"/>
    </row>
    <row r="5" spans="1:12" s="195" customFormat="1" ht="22.2" x14ac:dyDescent="0.2">
      <c r="C5" s="232"/>
      <c r="D5" s="233" t="s">
        <v>8980</v>
      </c>
      <c r="E5" s="229"/>
      <c r="H5" s="230"/>
      <c r="I5" s="230"/>
      <c r="J5" s="231"/>
      <c r="L5" s="230"/>
    </row>
    <row r="6" spans="1:12" s="195" customFormat="1" ht="22.2" x14ac:dyDescent="0.2">
      <c r="C6" s="232"/>
      <c r="D6" s="192" t="s">
        <v>8972</v>
      </c>
      <c r="E6" s="229"/>
      <c r="H6" s="230"/>
      <c r="I6" s="230"/>
      <c r="J6" s="231"/>
      <c r="L6" s="230"/>
    </row>
    <row r="7" spans="1:12" s="195" customFormat="1" ht="22.2" x14ac:dyDescent="0.2">
      <c r="C7" s="232"/>
      <c r="D7" s="192" t="s">
        <v>9033</v>
      </c>
      <c r="E7" s="229"/>
      <c r="H7" s="230"/>
      <c r="I7" s="230"/>
      <c r="J7" s="231"/>
      <c r="L7" s="230"/>
    </row>
    <row r="8" spans="1:12" s="195" customFormat="1" ht="22.2" x14ac:dyDescent="0.2">
      <c r="C8" s="232"/>
      <c r="D8" s="192" t="s">
        <v>8973</v>
      </c>
      <c r="E8" s="229"/>
      <c r="H8" s="230"/>
      <c r="I8" s="230"/>
      <c r="J8" s="231"/>
      <c r="L8" s="230"/>
    </row>
    <row r="9" spans="1:12" s="195" customFormat="1" ht="22.2" x14ac:dyDescent="0.2">
      <c r="C9" s="232"/>
      <c r="D9" s="192" t="s">
        <v>8974</v>
      </c>
      <c r="E9" s="229"/>
      <c r="H9" s="230"/>
      <c r="I9" s="230"/>
      <c r="J9" s="231"/>
      <c r="L9" s="230"/>
    </row>
    <row r="10" spans="1:12" s="195" customFormat="1" ht="22.2" x14ac:dyDescent="0.2">
      <c r="C10" s="232"/>
      <c r="D10" s="192" t="s">
        <v>8975</v>
      </c>
      <c r="E10" s="229"/>
      <c r="H10" s="230"/>
      <c r="I10" s="230"/>
      <c r="J10" s="231"/>
      <c r="L10" s="230"/>
    </row>
    <row r="11" spans="1:12" s="195" customFormat="1" ht="22.2" x14ac:dyDescent="0.2">
      <c r="C11" s="232"/>
      <c r="D11" s="192" t="s">
        <v>8976</v>
      </c>
      <c r="E11" s="229"/>
      <c r="H11" s="230"/>
      <c r="I11" s="230"/>
      <c r="J11" s="231"/>
      <c r="L11" s="230"/>
    </row>
    <row r="12" spans="1:12" s="195" customFormat="1" ht="22.2" x14ac:dyDescent="0.2">
      <c r="C12" s="232"/>
      <c r="D12" s="233" t="s">
        <v>8981</v>
      </c>
      <c r="E12" s="229"/>
      <c r="H12" s="230"/>
      <c r="I12" s="230"/>
      <c r="J12" s="231"/>
      <c r="L12" s="230"/>
    </row>
    <row r="13" spans="1:12" s="195" customFormat="1" ht="22.2" x14ac:dyDescent="0.2">
      <c r="C13" s="232"/>
      <c r="D13" s="192" t="s">
        <v>8977</v>
      </c>
      <c r="E13" s="229"/>
      <c r="H13" s="230"/>
      <c r="I13" s="230"/>
      <c r="J13" s="231"/>
      <c r="L13" s="230"/>
    </row>
    <row r="14" spans="1:12" s="195" customFormat="1" ht="22.2" x14ac:dyDescent="0.2">
      <c r="C14" s="232"/>
      <c r="D14" s="192" t="s">
        <v>8978</v>
      </c>
      <c r="E14" s="229"/>
      <c r="H14" s="230"/>
      <c r="I14" s="230"/>
      <c r="J14" s="231"/>
      <c r="L14" s="230"/>
    </row>
    <row r="15" spans="1:12" s="195" customFormat="1" ht="22.2" x14ac:dyDescent="0.2">
      <c r="C15" s="232"/>
      <c r="D15" s="192" t="s">
        <v>8979</v>
      </c>
      <c r="E15" s="229"/>
      <c r="H15" s="230"/>
      <c r="I15" s="230"/>
      <c r="J15" s="231"/>
      <c r="L15" s="230"/>
    </row>
    <row r="16" spans="1:12" s="195" customFormat="1" ht="18.75" customHeight="1" thickBot="1" x14ac:dyDescent="0.25">
      <c r="C16" s="29" t="s">
        <v>8645</v>
      </c>
      <c r="D16" s="445" t="s">
        <v>8642</v>
      </c>
      <c r="E16" s="446"/>
      <c r="F16" s="447"/>
      <c r="G16" s="29" t="s">
        <v>8542</v>
      </c>
      <c r="H16" s="29" t="s">
        <v>8643</v>
      </c>
      <c r="I16" s="29" t="s">
        <v>8644</v>
      </c>
      <c r="J16" s="193" t="s">
        <v>8602</v>
      </c>
      <c r="L16" s="230"/>
    </row>
    <row r="17" spans="2:12" s="195" customFormat="1" ht="48.6" x14ac:dyDescent="0.2">
      <c r="C17" s="194" t="s">
        <v>8035</v>
      </c>
      <c r="D17" s="460" t="s">
        <v>8540</v>
      </c>
      <c r="E17" s="1025" t="s">
        <v>8971</v>
      </c>
      <c r="F17" s="1026"/>
      <c r="G17" s="239" t="str">
        <f>IF(ISBLANK(H17),"必須","入力済")</f>
        <v>入力済</v>
      </c>
      <c r="H17" s="58" t="s">
        <v>11188</v>
      </c>
      <c r="I17" s="234" t="s">
        <v>8760</v>
      </c>
      <c r="J17" s="280" t="s">
        <v>9014</v>
      </c>
      <c r="L17" s="230"/>
    </row>
    <row r="18" spans="2:12" s="195" customFormat="1" ht="32.4" x14ac:dyDescent="0.2">
      <c r="C18" s="194" t="s">
        <v>8036</v>
      </c>
      <c r="D18" s="460"/>
      <c r="E18" s="1026" t="s">
        <v>8822</v>
      </c>
      <c r="F18" s="1026"/>
      <c r="G18" s="239" t="str">
        <f>IF(ISBLANK(H18),"必須","入力済")</f>
        <v>入力済</v>
      </c>
      <c r="H18" s="58" t="s">
        <v>8864</v>
      </c>
      <c r="I18" s="235" t="s">
        <v>8600</v>
      </c>
      <c r="J18" s="280" t="s">
        <v>8903</v>
      </c>
      <c r="L18" s="230"/>
    </row>
    <row r="19" spans="2:12" s="195" customFormat="1" ht="27" customHeight="1" x14ac:dyDescent="0.2">
      <c r="C19" s="229"/>
      <c r="D19" s="229"/>
      <c r="E19" s="229"/>
      <c r="H19" s="230"/>
      <c r="I19" s="230"/>
      <c r="J19" s="231"/>
      <c r="L19" s="230"/>
    </row>
    <row r="20" spans="2:12" s="195" customFormat="1" ht="22.2"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45" t="s">
        <v>8642</v>
      </c>
      <c r="E22" s="446"/>
      <c r="F22" s="447"/>
      <c r="G22" s="29" t="s">
        <v>8542</v>
      </c>
      <c r="H22" s="236" t="s">
        <v>8643</v>
      </c>
      <c r="I22" s="29" t="s">
        <v>8644</v>
      </c>
      <c r="J22" s="193" t="s">
        <v>8602</v>
      </c>
      <c r="K22" s="230"/>
      <c r="L22" s="230"/>
    </row>
    <row r="23" spans="2:12" s="195" customFormat="1" ht="33" customHeight="1" x14ac:dyDescent="0.2">
      <c r="C23" s="194" t="s">
        <v>8035</v>
      </c>
      <c r="D23" s="1014" t="s">
        <v>8646</v>
      </c>
      <c r="E23" s="1024" t="s">
        <v>9016</v>
      </c>
      <c r="F23" s="1024"/>
      <c r="G23" s="239" t="str">
        <f>IF(ISBLANK(H23),"必須","入力済")</f>
        <v>必須</v>
      </c>
      <c r="H23" s="91"/>
      <c r="I23" s="234" t="s">
        <v>8904</v>
      </c>
      <c r="J23" s="281" t="s">
        <v>8905</v>
      </c>
      <c r="K23" s="230"/>
      <c r="L23" s="230"/>
    </row>
    <row r="24" spans="2:12" s="195" customFormat="1" ht="33" customHeight="1" x14ac:dyDescent="0.2">
      <c r="C24" s="194" t="s">
        <v>8036</v>
      </c>
      <c r="D24" s="1014"/>
      <c r="E24" s="1024" t="s">
        <v>8594</v>
      </c>
      <c r="F24" s="1024"/>
      <c r="G24" s="239" t="str">
        <f>IF(ISBLANK(H24),"必須","入力済")</f>
        <v>必須</v>
      </c>
      <c r="H24" s="105"/>
      <c r="I24" s="234" t="s">
        <v>8758</v>
      </c>
      <c r="J24" s="248" t="s">
        <v>8906</v>
      </c>
      <c r="K24" s="230"/>
      <c r="L24" s="230"/>
    </row>
    <row r="25" spans="2:12" s="195" customFormat="1" ht="33" customHeight="1" x14ac:dyDescent="0.2">
      <c r="C25" s="194" t="s">
        <v>8037</v>
      </c>
      <c r="D25" s="1014"/>
      <c r="E25" s="1024" t="s">
        <v>7881</v>
      </c>
      <c r="F25" s="1024"/>
      <c r="G25" s="239" t="str">
        <f>IF(ISBLANK(H25),"必須","入力済")</f>
        <v>必須</v>
      </c>
      <c r="H25" s="57"/>
      <c r="I25" s="235" t="s">
        <v>8600</v>
      </c>
      <c r="J25" s="282" t="s">
        <v>8907</v>
      </c>
      <c r="K25" s="230"/>
      <c r="L25" s="230"/>
    </row>
    <row r="26" spans="2:12" s="195" customFormat="1" ht="33" customHeight="1" x14ac:dyDescent="0.2">
      <c r="C26" s="196" t="s">
        <v>8038</v>
      </c>
      <c r="D26" s="1014"/>
      <c r="E26" s="1024" t="s">
        <v>8579</v>
      </c>
      <c r="F26" s="1024"/>
      <c r="G26" s="239" t="str">
        <f>IF(ISBLANK(H26),"必須","入力済")</f>
        <v>必須</v>
      </c>
      <c r="H26" s="57"/>
      <c r="I26" s="235" t="s">
        <v>8600</v>
      </c>
      <c r="J26" s="282" t="s">
        <v>8908</v>
      </c>
      <c r="K26" s="230"/>
      <c r="L26" s="230"/>
    </row>
    <row r="27" spans="2:12" s="195" customFormat="1" ht="32.4" x14ac:dyDescent="0.2">
      <c r="C27" s="196" t="s">
        <v>8039</v>
      </c>
      <c r="D27" s="1014"/>
      <c r="E27" s="1027" t="s">
        <v>8580</v>
      </c>
      <c r="F27" s="1027"/>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x14ac:dyDescent="0.2">
      <c r="C28" s="196" t="s">
        <v>8523</v>
      </c>
      <c r="D28" s="1014"/>
      <c r="E28" s="1024" t="s">
        <v>8998</v>
      </c>
      <c r="F28" s="1024"/>
      <c r="G28" s="241" t="str">
        <f>IF(ISBLANK(H28), "任意", "入力済" &amp; CHAR(10) &amp; "（" &amp; LEN(SUBSTITUTE(H28, CHAR(10), "")) &amp; "文字）")</f>
        <v>任意</v>
      </c>
      <c r="H28" s="104"/>
      <c r="I28" s="234" t="s">
        <v>8760</v>
      </c>
      <c r="J28" s="248" t="s">
        <v>8997</v>
      </c>
    </row>
    <row r="29" spans="2:12" s="195" customFormat="1" ht="64.8" x14ac:dyDescent="0.2">
      <c r="C29" s="196" t="s">
        <v>8524</v>
      </c>
      <c r="D29" s="1014"/>
      <c r="E29" s="1024" t="s">
        <v>174</v>
      </c>
      <c r="F29" s="1024"/>
      <c r="G29" s="241" t="str">
        <f>IF(ISBLANK(H29), "任意", "入力済" &amp; CHAR(10) &amp; "（" &amp; LEN(SUBSTITUTE(H29, CHAR(10), "")) &amp; "文字）")</f>
        <v>任意</v>
      </c>
      <c r="H29" s="104"/>
      <c r="I29" s="234" t="s">
        <v>8760</v>
      </c>
      <c r="J29" s="283" t="s">
        <v>9015</v>
      </c>
    </row>
    <row r="30" spans="2:12" s="195" customFormat="1" ht="81" x14ac:dyDescent="0.2">
      <c r="C30" s="196" t="s">
        <v>8525</v>
      </c>
      <c r="D30" s="1014"/>
      <c r="E30" s="1024" t="s">
        <v>8507</v>
      </c>
      <c r="F30" s="1024"/>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2"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45" t="s">
        <v>8651</v>
      </c>
      <c r="E34" s="446"/>
      <c r="F34" s="447"/>
      <c r="G34" s="445" t="s">
        <v>8654</v>
      </c>
      <c r="H34" s="446"/>
      <c r="I34" s="447"/>
      <c r="J34" s="29" t="s">
        <v>8652</v>
      </c>
      <c r="L34" s="230"/>
    </row>
    <row r="35" spans="2:12" s="195" customFormat="1" ht="49.5" customHeight="1" x14ac:dyDescent="0.2">
      <c r="C35" s="194" t="s">
        <v>8035</v>
      </c>
      <c r="D35" s="1014" t="s">
        <v>8647</v>
      </c>
      <c r="E35" s="1021" t="s">
        <v>9041</v>
      </c>
      <c r="F35" s="1011"/>
      <c r="G35" s="1018"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1019"/>
      <c r="I35" s="1020"/>
      <c r="J35" s="284" t="s">
        <v>8893</v>
      </c>
    </row>
    <row r="36" spans="2:12" s="195" customFormat="1" ht="49.5" customHeight="1" x14ac:dyDescent="0.2">
      <c r="C36" s="194" t="s">
        <v>8036</v>
      </c>
      <c r="D36" s="1014"/>
      <c r="E36" s="1011" t="s">
        <v>8648</v>
      </c>
      <c r="F36" s="1011"/>
      <c r="G36" s="1015"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1016"/>
      <c r="I36" s="1017"/>
      <c r="J36" s="285" t="s">
        <v>8537</v>
      </c>
    </row>
    <row r="37" spans="2:12" s="195" customFormat="1" ht="49.5" customHeight="1" x14ac:dyDescent="0.2">
      <c r="C37" s="196" t="s">
        <v>8894</v>
      </c>
      <c r="D37" s="1014"/>
      <c r="E37" s="1011" t="s">
        <v>8649</v>
      </c>
      <c r="F37" s="1011"/>
      <c r="G37" s="1015"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1016"/>
      <c r="I37" s="1017"/>
      <c r="J37" s="285" t="s">
        <v>8538</v>
      </c>
    </row>
    <row r="38" spans="2:12" s="195" customFormat="1" ht="49.5" customHeight="1" x14ac:dyDescent="0.2">
      <c r="C38" s="196" t="s">
        <v>8038</v>
      </c>
      <c r="D38" s="1014"/>
      <c r="E38" s="1011" t="s">
        <v>8650</v>
      </c>
      <c r="F38" s="1011"/>
      <c r="G38" s="1015" t="str">
        <f>IF(OR(ISBLANK(H25), ISBLANK(H26)), "【要確認】利用目的、又は利用目的細区分が未選択",
    IF(ISNUMBER(MATCH(H25 &amp; H26, 参照D!AP5:AP106, 0)),
        "正常",
        "【要確認】異常な組み合わせ"))</f>
        <v>【要確認】利用目的、又は利用目的細区分が未選択</v>
      </c>
      <c r="H38" s="1016"/>
      <c r="I38" s="1017"/>
      <c r="J38" s="285" t="s">
        <v>8539</v>
      </c>
    </row>
    <row r="39" spans="2:12" s="195" customFormat="1" ht="27" customHeight="1" x14ac:dyDescent="0.2"/>
    <row r="40" spans="2:12" s="195" customFormat="1" ht="22.2"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45" t="s">
        <v>8653</v>
      </c>
      <c r="D42" s="446"/>
      <c r="E42" s="446"/>
      <c r="F42" s="447"/>
      <c r="G42" s="445" t="s">
        <v>8896</v>
      </c>
      <c r="H42" s="446"/>
      <c r="I42" s="447"/>
      <c r="J42" s="29" t="s">
        <v>8652</v>
      </c>
    </row>
    <row r="43" spans="2:12" s="195" customFormat="1" ht="54" customHeight="1" x14ac:dyDescent="0.4">
      <c r="C43" s="1013" t="s">
        <v>8900</v>
      </c>
      <c r="D43" s="1013"/>
      <c r="E43" s="1013"/>
      <c r="F43" s="1013"/>
      <c r="G43" s="1012" t="str">
        <f>入力フォーム!H79&amp;行政用!H24</f>
        <v/>
      </c>
      <c r="H43" s="1012"/>
      <c r="I43" s="1012"/>
      <c r="J43" s="286" t="s">
        <v>8902</v>
      </c>
    </row>
    <row r="44" spans="2:12" s="195" customFormat="1" ht="27" customHeight="1" x14ac:dyDescent="0.2"/>
    <row r="45" spans="2:12" s="195" customFormat="1" ht="22.2"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45" t="s">
        <v>8642</v>
      </c>
      <c r="E48" s="446"/>
      <c r="F48" s="447"/>
      <c r="G48" s="29" t="s">
        <v>8542</v>
      </c>
      <c r="H48" s="236" t="s">
        <v>8643</v>
      </c>
      <c r="I48" s="29" t="s">
        <v>8644</v>
      </c>
      <c r="J48" s="193" t="s">
        <v>8602</v>
      </c>
      <c r="L48" s="230"/>
    </row>
    <row r="49" spans="3:10" s="195" customFormat="1" ht="33" customHeight="1" x14ac:dyDescent="0.2">
      <c r="C49" s="194" t="s">
        <v>8035</v>
      </c>
      <c r="D49" s="1009" t="s">
        <v>8655</v>
      </c>
      <c r="E49" s="1011" t="s">
        <v>29</v>
      </c>
      <c r="F49" s="1011"/>
      <c r="G49" s="213" t="str">
        <f>IF(ISBLANK(H49),"任意","入力済")</f>
        <v>任意</v>
      </c>
      <c r="H49" s="91"/>
      <c r="I49" s="234" t="s">
        <v>8904</v>
      </c>
      <c r="J49" s="281" t="s">
        <v>8909</v>
      </c>
    </row>
    <row r="50" spans="3:10" s="195" customFormat="1" ht="49.5" customHeight="1" x14ac:dyDescent="0.2">
      <c r="C50" s="194" t="s">
        <v>8036</v>
      </c>
      <c r="D50" s="1010"/>
      <c r="E50" s="1011" t="s">
        <v>9</v>
      </c>
      <c r="F50" s="1011"/>
      <c r="G50" s="239" t="str">
        <f>IF(ISBLANK(H50),"必須","入力済")</f>
        <v>必須</v>
      </c>
      <c r="H50" s="90"/>
      <c r="I50" s="234" t="s">
        <v>8758</v>
      </c>
      <c r="J50" s="248" t="s">
        <v>8910</v>
      </c>
    </row>
    <row r="51" spans="3:10" s="195" customFormat="1" ht="49.5" customHeight="1" x14ac:dyDescent="0.2">
      <c r="C51" s="194" t="s">
        <v>8037</v>
      </c>
      <c r="D51" s="1010"/>
      <c r="E51" s="1011" t="s">
        <v>13</v>
      </c>
      <c r="F51" s="1011"/>
      <c r="G51" s="239" t="str">
        <f>IF(ISBLANK(H51),"必須","入力済")</f>
        <v>必須</v>
      </c>
      <c r="H51" s="61"/>
      <c r="I51" s="234" t="s">
        <v>8758</v>
      </c>
      <c r="J51" s="248" t="s">
        <v>8999</v>
      </c>
    </row>
    <row r="52" spans="3:10" s="195" customFormat="1" ht="49.5" customHeight="1" x14ac:dyDescent="0.2">
      <c r="C52" s="196" t="s">
        <v>8038</v>
      </c>
      <c r="D52" s="1010"/>
      <c r="E52" s="1011" t="s">
        <v>8048</v>
      </c>
      <c r="F52" s="1011"/>
      <c r="G52" s="239" t="str">
        <f>IF(ISBLANK(H52),"必須","入力済")</f>
        <v>必須</v>
      </c>
      <c r="H52" s="61"/>
      <c r="I52" s="234" t="s">
        <v>8758</v>
      </c>
      <c r="J52" s="248" t="s">
        <v>8911</v>
      </c>
    </row>
    <row r="53" spans="3:10" s="195" customFormat="1" ht="49.5" customHeight="1" x14ac:dyDescent="0.2">
      <c r="C53" s="196" t="s">
        <v>8039</v>
      </c>
      <c r="D53" s="1010"/>
      <c r="E53" s="1011" t="s">
        <v>137</v>
      </c>
      <c r="F53" s="101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x14ac:dyDescent="0.2">
      <c r="C54" s="196" t="s">
        <v>8523</v>
      </c>
      <c r="D54" s="1010"/>
      <c r="E54" s="1011" t="s">
        <v>8915</v>
      </c>
      <c r="F54" s="1011"/>
      <c r="G54" s="213" t="str">
        <f>IF(ISBLANK(H54),"任意","入力済")</f>
        <v>任意</v>
      </c>
      <c r="H54" s="91"/>
      <c r="I54" s="234" t="s">
        <v>8904</v>
      </c>
      <c r="J54" s="281" t="s">
        <v>8914</v>
      </c>
    </row>
    <row r="55" spans="3:10" s="195" customFormat="1" ht="32.4" x14ac:dyDescent="0.2">
      <c r="C55" s="196" t="s">
        <v>8524</v>
      </c>
      <c r="D55" s="1010"/>
      <c r="E55" s="1011" t="s">
        <v>8917</v>
      </c>
      <c r="F55" s="101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11096</v>
      </c>
    </row>
    <row r="2" spans="2:10" ht="14.4" x14ac:dyDescent="0.2">
      <c r="B2" s="6"/>
    </row>
    <row r="3" spans="2:10" ht="16.2" x14ac:dyDescent="0.2">
      <c r="B3" s="22" t="s">
        <v>8073</v>
      </c>
      <c r="F3" s="1" t="s">
        <v>9024</v>
      </c>
    </row>
    <row r="4" spans="2:10" s="2" customFormat="1" ht="26.4" x14ac:dyDescent="0.2">
      <c r="B4" s="7" t="s">
        <v>2</v>
      </c>
      <c r="C4" s="7" t="s">
        <v>3</v>
      </c>
      <c r="D4" s="7" t="s">
        <v>173</v>
      </c>
      <c r="E4" s="108" t="s">
        <v>190</v>
      </c>
      <c r="F4" s="8" t="s">
        <v>9022</v>
      </c>
      <c r="G4" s="8" t="s">
        <v>9023</v>
      </c>
      <c r="H4" s="8" t="s">
        <v>171</v>
      </c>
      <c r="I4" s="8" t="s">
        <v>172</v>
      </c>
      <c r="J4" s="8" t="s">
        <v>174</v>
      </c>
    </row>
    <row r="5" spans="2:10" ht="16.5" customHeight="1" x14ac:dyDescent="0.4">
      <c r="B5" s="13">
        <v>1</v>
      </c>
      <c r="C5" s="13" t="s">
        <v>4</v>
      </c>
      <c r="D5" s="13" t="s">
        <v>5</v>
      </c>
      <c r="E5" s="109" t="str">
        <f>IFERROR(INDEX(参照D!C5:C51, MATCH(入力フォーム!H78, 参照D!B5:B51, 0)), "")</f>
        <v>41</v>
      </c>
      <c r="F5" s="4" t="s">
        <v>168</v>
      </c>
      <c r="G5" s="4"/>
      <c r="H5" s="4"/>
      <c r="I5" s="106" t="s">
        <v>9025</v>
      </c>
      <c r="J5" s="12"/>
    </row>
    <row r="6" spans="2:10" ht="16.5" customHeight="1" x14ac:dyDescent="0.4">
      <c r="B6" s="13">
        <v>2</v>
      </c>
      <c r="C6" s="13" t="s">
        <v>8</v>
      </c>
      <c r="D6" s="13" t="s">
        <v>9</v>
      </c>
      <c r="E6" s="110" t="str">
        <f>IF(行政用!H50="", "", IFERROR(TEXT(行政用!H50,"00"), ""))</f>
        <v/>
      </c>
      <c r="F6" s="4" t="s">
        <v>168</v>
      </c>
      <c r="G6" s="4"/>
      <c r="H6" s="4"/>
      <c r="I6" s="106" t="s">
        <v>9025</v>
      </c>
      <c r="J6" s="12"/>
    </row>
    <row r="7" spans="2:10" ht="16.5" customHeight="1" x14ac:dyDescent="0.4">
      <c r="B7" s="13">
        <v>3</v>
      </c>
      <c r="C7" s="13" t="s">
        <v>12</v>
      </c>
      <c r="D7" s="13" t="s">
        <v>13</v>
      </c>
      <c r="E7" s="110" t="str">
        <f>IF(行政用!H51="", "", IFERROR(行政用!H51, 0))</f>
        <v/>
      </c>
      <c r="F7" s="4" t="s">
        <v>168</v>
      </c>
      <c r="G7" s="4"/>
      <c r="H7" s="4"/>
      <c r="I7" s="106" t="s">
        <v>9025</v>
      </c>
      <c r="J7" s="12"/>
    </row>
    <row r="8" spans="2:10" ht="16.5" customHeight="1" x14ac:dyDescent="0.4">
      <c r="B8" s="13">
        <v>4</v>
      </c>
      <c r="C8" s="13" t="s">
        <v>16</v>
      </c>
      <c r="D8" s="13" t="s">
        <v>17</v>
      </c>
      <c r="E8" s="110" t="str">
        <f>IF(行政用!H52="", "", IFERROR(TEXT(行政用!H52,"00000"), ""))</f>
        <v/>
      </c>
      <c r="F8" s="4" t="s">
        <v>168</v>
      </c>
      <c r="G8" s="4"/>
      <c r="H8" s="4"/>
      <c r="I8" s="106" t="s">
        <v>9025</v>
      </c>
      <c r="J8" s="12"/>
    </row>
    <row r="9" spans="2:10" ht="16.5" customHeight="1" x14ac:dyDescent="0.4">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
      <c r="B11" s="13">
        <v>7</v>
      </c>
      <c r="C11" s="13" t="s">
        <v>28</v>
      </c>
      <c r="D11" s="13" t="s">
        <v>29</v>
      </c>
      <c r="E11" s="111" t="str">
        <f>IF(行政用!H49="", "", IFERROR(行政用!H49, 0))</f>
        <v/>
      </c>
      <c r="F11" s="4" t="s">
        <v>9021</v>
      </c>
      <c r="G11" s="3"/>
      <c r="H11" s="3"/>
      <c r="I11" s="106" t="s">
        <v>9025</v>
      </c>
      <c r="J11" s="12"/>
    </row>
    <row r="12" spans="2:10" ht="16.5" customHeight="1" x14ac:dyDescent="0.4">
      <c r="B12" s="13">
        <v>8</v>
      </c>
      <c r="C12" s="13" t="s">
        <v>32</v>
      </c>
      <c r="D12" s="13" t="s">
        <v>33</v>
      </c>
      <c r="E12" s="110" t="str">
        <f>IF(行政用!H24="", "", IFERROR(行政用!H24, 0))</f>
        <v/>
      </c>
      <c r="F12" s="4" t="s">
        <v>9021</v>
      </c>
      <c r="G12" s="3"/>
      <c r="H12" s="3"/>
      <c r="I12" s="106" t="s">
        <v>9025</v>
      </c>
      <c r="J12" s="12"/>
    </row>
    <row r="13" spans="2:10" ht="16.5" customHeight="1" x14ac:dyDescent="0.4">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9021</v>
      </c>
      <c r="G15" s="3"/>
      <c r="H15" s="106" t="s">
        <v>9025</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9021</v>
      </c>
      <c r="G26" s="3"/>
      <c r="H26" s="106" t="s">
        <v>9025</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9025</v>
      </c>
      <c r="I44" s="3"/>
      <c r="J44" s="12"/>
    </row>
    <row r="45" spans="2:10" ht="16.5" customHeight="1" x14ac:dyDescent="0.4">
      <c r="B45" s="13">
        <v>41</v>
      </c>
      <c r="C45" s="13" t="s">
        <v>120</v>
      </c>
      <c r="D45" s="13" t="s">
        <v>121</v>
      </c>
      <c r="E45" s="112" t="str">
        <f>IF(入力フォーム!H159="", "", IFERROR(入力フォーム!H159, 0))</f>
        <v/>
      </c>
      <c r="F45" s="4" t="s">
        <v>168</v>
      </c>
      <c r="G45" s="3"/>
      <c r="H45" s="106" t="s">
        <v>9025</v>
      </c>
      <c r="I45" s="3"/>
      <c r="J45" s="12"/>
    </row>
    <row r="46" spans="2:10" ht="16.5" customHeight="1" x14ac:dyDescent="0.4">
      <c r="B46" s="13">
        <v>42</v>
      </c>
      <c r="C46" s="13" t="s">
        <v>122</v>
      </c>
      <c r="D46" s="13" t="s">
        <v>123</v>
      </c>
      <c r="E46" s="113" t="str">
        <f>IF(入力フォーム!H160="", "", IFERROR(入力フォーム!H160, 0))</f>
        <v/>
      </c>
      <c r="F46" s="4" t="s">
        <v>168</v>
      </c>
      <c r="G46" s="3"/>
      <c r="H46" s="106" t="s">
        <v>9025</v>
      </c>
      <c r="I46" s="3"/>
      <c r="J46" s="12"/>
    </row>
    <row r="47" spans="2:10" ht="16.5" customHeight="1" x14ac:dyDescent="0.4">
      <c r="B47" s="13">
        <v>43</v>
      </c>
      <c r="C47" s="13" t="s">
        <v>124</v>
      </c>
      <c r="D47" s="13" t="s">
        <v>125</v>
      </c>
      <c r="E47" s="114" t="str">
        <f>IF(入力フォーム!H161="", "", IFERROR(入力フォーム!H161, 0))</f>
        <v/>
      </c>
      <c r="F47" s="4" t="s">
        <v>168</v>
      </c>
      <c r="G47" s="3"/>
      <c r="H47" s="106" t="s">
        <v>9025</v>
      </c>
      <c r="I47" s="3"/>
      <c r="J47" s="12"/>
    </row>
    <row r="48" spans="2:10" ht="16.5" customHeight="1" x14ac:dyDescent="0.4">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9025</v>
      </c>
      <c r="J51" s="12"/>
    </row>
    <row r="52" spans="2:10" ht="16.5" customHeight="1" x14ac:dyDescent="0.4">
      <c r="B52" s="13">
        <v>48</v>
      </c>
      <c r="C52" s="13" t="s">
        <v>134</v>
      </c>
      <c r="D52" s="13" t="s">
        <v>135</v>
      </c>
      <c r="E52" s="115" t="str">
        <f>IF(入力フォーム!H173="", "", IFERROR(入力フォーム!H173, 0))</f>
        <v/>
      </c>
      <c r="F52" s="4" t="s">
        <v>168</v>
      </c>
      <c r="G52" s="3"/>
      <c r="H52" s="106" t="s">
        <v>9025</v>
      </c>
      <c r="I52" s="3"/>
      <c r="J52" s="12"/>
    </row>
    <row r="53" spans="2:10" ht="16.5" customHeight="1" x14ac:dyDescent="0.4">
      <c r="B53" s="13">
        <v>49</v>
      </c>
      <c r="C53" s="13" t="s">
        <v>136</v>
      </c>
      <c r="D53" s="13" t="s">
        <v>137</v>
      </c>
      <c r="E53" s="110" t="str">
        <f>IF(行政用!H53="", "", IFERROR(行政用!H53, 0))</f>
        <v/>
      </c>
      <c r="F53" s="4" t="s">
        <v>168</v>
      </c>
      <c r="G53" s="3"/>
      <c r="H53" s="4"/>
      <c r="I53" s="106" t="s">
        <v>9025</v>
      </c>
      <c r="J53" s="12"/>
    </row>
    <row r="54" spans="2:10" ht="16.5" customHeight="1" x14ac:dyDescent="0.4">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
      <c r="B72" s="13">
        <v>68</v>
      </c>
      <c r="C72" s="13" t="s">
        <v>34</v>
      </c>
      <c r="D72" s="13" t="s">
        <v>35</v>
      </c>
      <c r="E72" s="110" t="str">
        <f>IF(行政用!H28="", "", IFERROR(SUBSTITUTE(CLEAN(行政用!H28), ",", "，"), ""))</f>
        <v/>
      </c>
      <c r="F72" s="4" t="s">
        <v>9021</v>
      </c>
      <c r="G72" s="3"/>
      <c r="H72" s="4"/>
      <c r="I72" s="106" t="s">
        <v>9025</v>
      </c>
      <c r="J72" s="12"/>
    </row>
    <row r="73" spans="2:10" ht="16.5" customHeight="1" x14ac:dyDescent="0.4">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
      <c r="B74" s="13">
        <v>70</v>
      </c>
      <c r="C74" s="13" t="s">
        <v>41</v>
      </c>
      <c r="D74" s="13" t="s">
        <v>42</v>
      </c>
      <c r="E74" s="110" t="str">
        <f>IF(行政用!H29="", "", IFERROR(SUBSTITUTE(CLEAN(行政用!H29), ",", "，"), ""))</f>
        <v/>
      </c>
      <c r="F74" s="4" t="s">
        <v>9021</v>
      </c>
      <c r="G74" s="3"/>
      <c r="H74" s="4"/>
      <c r="I74" s="106" t="s">
        <v>9025</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
      <c r="B96" s="13">
        <v>92</v>
      </c>
      <c r="C96" s="13" t="s">
        <v>11142</v>
      </c>
      <c r="D96" s="307" t="s">
        <v>11143</v>
      </c>
      <c r="E96" s="110" t="str">
        <f>IF(入力フォーム!H22="", "",入力フォーム!H22)</f>
        <v/>
      </c>
      <c r="F96" s="4" t="s">
        <v>11144</v>
      </c>
      <c r="G96" s="3"/>
      <c r="H96" s="106" t="s">
        <v>9025</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41</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9"/>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9"/>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156</vt:i4>
      </vt:variant>
    </vt:vector>
  </HeadingPairs>
  <TitlesOfParts>
    <vt:vector size="168" baseType="lpstr">
      <vt:lpstr>マニュアル</vt:lpstr>
      <vt:lpstr>入力フォーム</vt:lpstr>
      <vt:lpstr>土地売買等届出書</vt:lpstr>
      <vt:lpstr>筆一覧</vt:lpstr>
      <vt:lpstr>【必須】個人情報の取扱い</vt:lpstr>
      <vt:lpstr>添付書類一覧</vt:lpstr>
      <vt:lpstr>行政用</vt:lpstr>
      <vt:lpstr>DATA</vt:lpstr>
      <vt:lpstr>参照A</vt:lpstr>
      <vt:lpstr>参照B</vt:lpstr>
      <vt:lpstr>参照C</vt:lpstr>
      <vt:lpstr>参照D</vt:lpstr>
      <vt:lpstr>【必須】個人情報の取扱い!Print_Area</vt:lpstr>
      <vt:lpstr>マニュアル!Print_Area</vt:lpstr>
      <vt:lpstr>行政用!Print_Area</vt:lpstr>
      <vt:lpstr>土地売買等届出書!Print_Area</vt:lpstr>
      <vt:lpstr>入力フォーム!Print_Area</vt:lpstr>
      <vt:lpstr>筆一覧!Print_Area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大塚 健司</cp:lastModifiedBy>
  <cp:lastPrinted>2026-02-24T07:43:52Z</cp:lastPrinted>
  <dcterms:created xsi:type="dcterms:W3CDTF">2005-07-01T05:21:10Z</dcterms:created>
  <dcterms:modified xsi:type="dcterms:W3CDTF">2026-05-18T06:02:24Z</dcterms:modified>
</cp:coreProperties>
</file>